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295" windowHeight="5025"/>
  </bookViews>
  <sheets>
    <sheet name="Lab 1 Time Tracking" sheetId="6" r:id="rId1"/>
    <sheet name="Lab 1 Record" sheetId="1" r:id="rId2"/>
    <sheet name="Lab 2 Estimation" sheetId="8" r:id="rId3"/>
    <sheet name="Lab 2 Workplan" sheetId="9" r:id="rId4"/>
    <sheet name="Lab 2 Time Tracking" sheetId="7" r:id="rId5"/>
    <sheet name="Lab 2 Record" sheetId="4" r:id="rId6"/>
  </sheets>
  <calcPr calcId="125725"/>
</workbook>
</file>

<file path=xl/calcChain.xml><?xml version="1.0" encoding="utf-8"?>
<calcChain xmlns="http://schemas.openxmlformats.org/spreadsheetml/2006/main">
  <c r="E13" i="8"/>
  <c r="E12"/>
  <c r="E11"/>
  <c r="E10"/>
  <c r="E9"/>
  <c r="E8"/>
  <c r="E7"/>
  <c r="E6"/>
  <c r="E5"/>
  <c r="B1" i="4" l="1"/>
  <c r="A1"/>
  <c r="B1" i="7"/>
  <c r="A1"/>
  <c r="A1" i="9"/>
  <c r="A1" i="8"/>
  <c r="B1" i="1"/>
  <c r="B1" i="8" s="1"/>
  <c r="B1" i="9" s="1"/>
  <c r="A1" i="1"/>
  <c r="C47" i="9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G5" s="1"/>
  <c r="C10"/>
  <c r="C9"/>
  <c r="C8"/>
  <c r="I5"/>
  <c r="E5"/>
  <c r="J5"/>
  <c r="H5"/>
  <c r="F5"/>
  <c r="D5"/>
  <c r="C17" i="4"/>
  <c r="D17" s="1"/>
  <c r="D14" i="8"/>
  <c r="C14"/>
  <c r="B14"/>
  <c r="E44" i="7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L4" s="1"/>
  <c r="B11" i="4" s="1"/>
  <c r="E10" i="7"/>
  <c r="E9"/>
  <c r="J4" s="1"/>
  <c r="B9" i="4" s="1"/>
  <c r="E8" i="7"/>
  <c r="E7"/>
  <c r="H4" s="1"/>
  <c r="B7" i="4" s="1"/>
  <c r="E6" i="7"/>
  <c r="E5"/>
  <c r="F4" s="1"/>
  <c r="B5" i="4" s="1"/>
  <c r="K4" i="7"/>
  <c r="B10" i="4" s="1"/>
  <c r="I4" i="7"/>
  <c r="B8" i="4" s="1"/>
  <c r="G4" i="7"/>
  <c r="B6" i="4" s="1"/>
  <c r="B10" i="1"/>
  <c r="B9"/>
  <c r="B8"/>
  <c r="B7"/>
  <c r="E43" i="6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L3"/>
  <c r="K3"/>
  <c r="J3"/>
  <c r="I3"/>
  <c r="H3"/>
  <c r="B6" i="1" s="1"/>
  <c r="G3" i="6"/>
  <c r="B5" i="1" s="1"/>
  <c r="E4" i="6"/>
  <c r="F3" s="1"/>
  <c r="B4" i="1" s="1"/>
  <c r="E13" i="4"/>
  <c r="D12" i="1"/>
  <c r="E9" s="1"/>
  <c r="B19" i="4"/>
  <c r="B18" i="1"/>
  <c r="C19" i="4" s="1"/>
  <c r="B13" l="1"/>
  <c r="B20" s="1"/>
  <c r="D19"/>
  <c r="E4" i="1"/>
  <c r="E8"/>
  <c r="E5"/>
  <c r="B12"/>
  <c r="C6" s="1"/>
  <c r="E7"/>
  <c r="E10"/>
  <c r="E6"/>
  <c r="E12" l="1"/>
  <c r="B19"/>
  <c r="C10"/>
  <c r="C4"/>
  <c r="C9"/>
  <c r="C8"/>
  <c r="C7"/>
  <c r="C5"/>
  <c r="C20" i="4" l="1"/>
  <c r="E14" i="8"/>
  <c r="C12" i="1"/>
  <c r="D20" i="4"/>
  <c r="B16" i="8" l="1"/>
  <c r="B17" s="1"/>
  <c r="C16" i="4"/>
  <c r="C7" s="1"/>
  <c r="C6"/>
  <c r="C5" l="1"/>
  <c r="D4" i="9" s="1"/>
  <c r="D6" s="1"/>
  <c r="F9" i="4"/>
  <c r="G9" s="1"/>
  <c r="F8"/>
  <c r="G8" s="1"/>
  <c r="F11"/>
  <c r="G11" s="1"/>
  <c r="F6"/>
  <c r="G6" s="1"/>
  <c r="C9"/>
  <c r="H4" i="9" s="1"/>
  <c r="H6" s="1"/>
  <c r="F10" i="4"/>
  <c r="G10" s="1"/>
  <c r="D16"/>
  <c r="F5"/>
  <c r="F7"/>
  <c r="G7" s="1"/>
  <c r="C11"/>
  <c r="D11" s="1"/>
  <c r="D6"/>
  <c r="E4" i="9"/>
  <c r="E6" s="1"/>
  <c r="D9" i="4"/>
  <c r="D7"/>
  <c r="F4" i="9"/>
  <c r="F6" s="1"/>
  <c r="C10" i="4"/>
  <c r="C8"/>
  <c r="D5"/>
  <c r="F13" l="1"/>
  <c r="G5"/>
  <c r="J4" i="9"/>
  <c r="J6" s="1"/>
  <c r="C13" i="4"/>
  <c r="D13" s="1"/>
  <c r="D10"/>
  <c r="I4" i="9"/>
  <c r="I6" s="1"/>
  <c r="D8" i="4"/>
  <c r="G4" i="9"/>
  <c r="G6" s="1"/>
</calcChain>
</file>

<file path=xl/sharedStrings.xml><?xml version="1.0" encoding="utf-8"?>
<sst xmlns="http://schemas.openxmlformats.org/spreadsheetml/2006/main" count="105" uniqueCount="58">
  <si>
    <t>Phase</t>
  </si>
  <si>
    <t>Time Spent</t>
  </si>
  <si>
    <t>% of Time</t>
  </si>
  <si>
    <t>Defects Removed</t>
  </si>
  <si>
    <t>% removed</t>
  </si>
  <si>
    <t>Planning</t>
  </si>
  <si>
    <t>Design</t>
  </si>
  <si>
    <t>Coding</t>
  </si>
  <si>
    <t>Code Review</t>
  </si>
  <si>
    <t>Compile</t>
  </si>
  <si>
    <t>Test</t>
  </si>
  <si>
    <t>Postmortem</t>
  </si>
  <si>
    <t>Totals</t>
  </si>
  <si>
    <t>Total NCLOC</t>
  </si>
  <si>
    <t># of Methods</t>
  </si>
  <si>
    <t>NCLOC/Method</t>
  </si>
  <si>
    <t>Development Rate</t>
  </si>
  <si>
    <t>Directions</t>
  </si>
  <si>
    <t>Record all elapsed times, less interruptions, in minutes.</t>
  </si>
  <si>
    <t>Only non-gray cells can be changed.</t>
  </si>
  <si>
    <t>LOC/Hour</t>
  </si>
  <si>
    <t>Actual</t>
  </si>
  <si>
    <t>Estimated</t>
  </si>
  <si>
    <t>% Error</t>
  </si>
  <si>
    <t>Positive errors are over-estimates and negative errors are under estimates.</t>
  </si>
  <si>
    <t>Start by recording an estimate of the number of estimated methods.</t>
  </si>
  <si>
    <t>Date</t>
  </si>
  <si>
    <t>Start Time</t>
  </si>
  <si>
    <t>Ending Time</t>
  </si>
  <si>
    <t>Interruption Time</t>
  </si>
  <si>
    <t>Implementation</t>
  </si>
  <si>
    <t>Review</t>
  </si>
  <si>
    <t>Compilation</t>
  </si>
  <si>
    <t>Testing</t>
  </si>
  <si>
    <t>Post-Mortem</t>
  </si>
  <si>
    <t>Delta
(Minutes)</t>
  </si>
  <si>
    <t>Class Name</t>
  </si>
  <si>
    <t>Number of Methods</t>
  </si>
  <si>
    <t>Small</t>
  </si>
  <si>
    <t>Medium</t>
  </si>
  <si>
    <t>Large</t>
  </si>
  <si>
    <t>LOC Count</t>
  </si>
  <si>
    <t>Total</t>
  </si>
  <si>
    <t>bob.java</t>
  </si>
  <si>
    <t>Estimated Effort (Minutes)</t>
  </si>
  <si>
    <t>bill.java</t>
  </si>
  <si>
    <t>Estimated Effort (Hours)</t>
  </si>
  <si>
    <t>Time to spend on activity</t>
  </si>
  <si>
    <t>Required Via Estimate</t>
  </si>
  <si>
    <t>Scheduled</t>
  </si>
  <si>
    <t>Error</t>
  </si>
  <si>
    <t xml:space="preserve">Student Name: </t>
  </si>
  <si>
    <t>Lab 1 Record</t>
  </si>
  <si>
    <t>Lab 2 Estimation</t>
  </si>
  <si>
    <t>Lab 2 Workplan</t>
  </si>
  <si>
    <t>John Smith</t>
  </si>
  <si>
    <t>Lab 2 Time Tracking</t>
  </si>
  <si>
    <t>Lab 2 Record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</si>
</sst>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409]mmmm\ d\,\ 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9" fontId="0" fillId="2" borderId="0" xfId="0" applyNumberFormat="1" applyFill="1"/>
    <xf numFmtId="0" fontId="0" fillId="2" borderId="0" xfId="0" applyNumberFormat="1" applyFill="1"/>
    <xf numFmtId="1" fontId="0" fillId="2" borderId="0" xfId="0" applyNumberFormat="1" applyFill="1"/>
    <xf numFmtId="1" fontId="0" fillId="0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2" fontId="0" fillId="2" borderId="0" xfId="0" applyNumberFormat="1" applyFill="1"/>
    <xf numFmtId="0" fontId="0" fillId="2" borderId="0" xfId="0" applyFill="1" applyAlignment="1">
      <alignment wrapText="1"/>
    </xf>
    <xf numFmtId="165" fontId="0" fillId="0" borderId="0" xfId="0" applyNumberFormat="1" applyFill="1" applyProtection="1"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1" fontId="1" fillId="2" borderId="0" xfId="0" applyNumberFormat="1" applyFont="1" applyFill="1"/>
    <xf numFmtId="1" fontId="1" fillId="2" borderId="0" xfId="0" applyNumberFormat="1" applyFont="1" applyFill="1" applyAlignment="1">
      <alignment wrapText="1"/>
    </xf>
    <xf numFmtId="1" fontId="0" fillId="2" borderId="0" xfId="0" applyNumberFormat="1" applyFill="1" applyAlignment="1">
      <alignment wrapText="1"/>
    </xf>
    <xf numFmtId="0" fontId="1" fillId="2" borderId="0" xfId="0" applyFont="1" applyFill="1" applyAlignment="1">
      <alignment horizontal="right" wrapText="1"/>
    </xf>
    <xf numFmtId="1" fontId="0" fillId="0" borderId="0" xfId="0" applyNumberFormat="1" applyFill="1" applyAlignment="1" applyProtection="1">
      <protection locked="0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</cellXfs>
  <cellStyles count="1">
    <cellStyle name="Normal" xfId="0" builtinId="0"/>
  </cellStyles>
  <dxfs count="9">
    <dxf>
      <font>
        <color rgb="FFC00000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workbookViewId="0">
      <selection activeCell="B2" sqref="B2"/>
    </sheetView>
  </sheetViews>
  <sheetFormatPr defaultRowHeight="15"/>
  <cols>
    <col min="1" max="1" width="16" style="1" customWidth="1"/>
    <col min="2" max="2" width="10.140625" style="1" customWidth="1"/>
    <col min="3" max="3" width="10.85546875" style="1" customWidth="1"/>
    <col min="4" max="4" width="12.5703125" style="1" customWidth="1"/>
    <col min="5" max="5" width="11" style="1" customWidth="1"/>
    <col min="6" max="7" width="16" style="1" customWidth="1"/>
    <col min="8" max="8" width="15.140625" style="1" customWidth="1"/>
    <col min="9" max="9" width="16" style="1" customWidth="1"/>
    <col min="10" max="10" width="15.140625" style="1" customWidth="1"/>
    <col min="11" max="12" width="16" style="1" customWidth="1"/>
    <col min="13" max="16384" width="9.140625" style="1"/>
  </cols>
  <sheetData>
    <row r="1" spans="1:12">
      <c r="A1" s="1" t="s">
        <v>51</v>
      </c>
      <c r="B1" s="16" t="s">
        <v>55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8" customFormat="1" ht="30">
      <c r="A2" s="10" t="s">
        <v>26</v>
      </c>
      <c r="B2" s="10" t="s">
        <v>27</v>
      </c>
      <c r="C2" s="10" t="s">
        <v>28</v>
      </c>
      <c r="D2" s="10" t="s">
        <v>29</v>
      </c>
      <c r="E2" s="10" t="s">
        <v>35</v>
      </c>
      <c r="F2" s="10" t="s">
        <v>5</v>
      </c>
      <c r="G2" s="10" t="s">
        <v>6</v>
      </c>
      <c r="H2" s="10" t="s">
        <v>30</v>
      </c>
      <c r="I2" s="10" t="s">
        <v>31</v>
      </c>
      <c r="J2" s="10" t="s">
        <v>32</v>
      </c>
      <c r="K2" s="10" t="s">
        <v>33</v>
      </c>
      <c r="L2" s="10" t="s">
        <v>34</v>
      </c>
    </row>
    <row r="3" spans="1:12" s="8" customFormat="1">
      <c r="F3" s="8">
        <f>SUMIF(F4:F43,"1",$E4:$E43)</f>
        <v>54.999999999999943</v>
      </c>
      <c r="G3" s="8">
        <f t="shared" ref="G3:L3" si="0">SUMIF(G4:G43,"1",$E4:$E43)</f>
        <v>50.000000000000099</v>
      </c>
      <c r="H3" s="8">
        <f t="shared" si="0"/>
        <v>47.99999999999995</v>
      </c>
      <c r="I3" s="8">
        <f t="shared" si="0"/>
        <v>46.999999999999943</v>
      </c>
      <c r="J3" s="8">
        <f t="shared" si="0"/>
        <v>45.000000000000107</v>
      </c>
      <c r="K3" s="8">
        <f t="shared" si="0"/>
        <v>43.999999999999943</v>
      </c>
      <c r="L3" s="8">
        <f t="shared" si="0"/>
        <v>6.0000000000001235</v>
      </c>
    </row>
    <row r="4" spans="1:12">
      <c r="A4" s="9">
        <v>39814</v>
      </c>
      <c r="B4" s="6">
        <v>0.5</v>
      </c>
      <c r="C4" s="6">
        <v>0.54166666666666663</v>
      </c>
      <c r="D4" s="6">
        <v>3.472222222222222E-3</v>
      </c>
      <c r="E4" s="4">
        <f>(C4-B4-D4)*24*60</f>
        <v>54.999999999999943</v>
      </c>
      <c r="F4" s="5">
        <v>1</v>
      </c>
      <c r="G4" s="5"/>
      <c r="H4" s="5"/>
      <c r="I4" s="5"/>
      <c r="J4" s="5"/>
      <c r="K4" s="5"/>
      <c r="L4" s="5"/>
    </row>
    <row r="5" spans="1:12">
      <c r="A5" s="9">
        <v>39814</v>
      </c>
      <c r="B5" s="6">
        <v>0.54166666666666663</v>
      </c>
      <c r="C5" s="6">
        <v>0.58333333333333337</v>
      </c>
      <c r="D5" s="6">
        <v>6.9444444444444441E-3</v>
      </c>
      <c r="E5" s="4">
        <f t="shared" ref="E5:E43" si="1">(C5-B5-D5)*24*60</f>
        <v>50.000000000000099</v>
      </c>
      <c r="F5" s="5"/>
      <c r="G5" s="5">
        <v>1</v>
      </c>
      <c r="H5" s="5"/>
      <c r="I5" s="5"/>
      <c r="J5" s="5"/>
      <c r="K5" s="5"/>
      <c r="L5" s="5"/>
    </row>
    <row r="6" spans="1:12">
      <c r="A6" s="9">
        <v>39814</v>
      </c>
      <c r="B6" s="6">
        <v>0.58333333333333337</v>
      </c>
      <c r="C6" s="6">
        <v>0.625</v>
      </c>
      <c r="D6" s="6">
        <v>8.3333333333333332E-3</v>
      </c>
      <c r="E6" s="4">
        <f t="shared" si="1"/>
        <v>47.99999999999995</v>
      </c>
      <c r="F6" s="5"/>
      <c r="G6" s="5"/>
      <c r="H6" s="5">
        <v>1</v>
      </c>
      <c r="I6" s="5"/>
      <c r="J6" s="5"/>
      <c r="K6" s="5"/>
      <c r="L6" s="5"/>
    </row>
    <row r="7" spans="1:12">
      <c r="A7" s="9">
        <v>39814</v>
      </c>
      <c r="B7" s="6">
        <v>0.625</v>
      </c>
      <c r="C7" s="6">
        <v>0.66666666666666663</v>
      </c>
      <c r="D7" s="6">
        <v>9.0277777777777787E-3</v>
      </c>
      <c r="E7" s="4">
        <f t="shared" si="1"/>
        <v>46.999999999999943</v>
      </c>
      <c r="F7" s="5"/>
      <c r="G7" s="5"/>
      <c r="H7" s="5"/>
      <c r="I7" s="5">
        <v>1</v>
      </c>
      <c r="J7" s="5"/>
      <c r="K7" s="5"/>
      <c r="L7" s="5"/>
    </row>
    <row r="8" spans="1:12">
      <c r="A8" s="9">
        <v>39814</v>
      </c>
      <c r="B8" s="6">
        <v>0.66666666666666663</v>
      </c>
      <c r="C8" s="6">
        <v>0.70833333333333337</v>
      </c>
      <c r="D8" s="6">
        <v>1.0416666666666666E-2</v>
      </c>
      <c r="E8" s="4">
        <f t="shared" si="1"/>
        <v>45.000000000000107</v>
      </c>
      <c r="F8" s="5"/>
      <c r="G8" s="5"/>
      <c r="H8" s="5"/>
      <c r="I8" s="5"/>
      <c r="J8" s="5">
        <v>1</v>
      </c>
      <c r="K8" s="5"/>
      <c r="L8" s="5"/>
    </row>
    <row r="9" spans="1:12">
      <c r="A9" s="9">
        <v>39814</v>
      </c>
      <c r="B9" s="6">
        <v>0.75</v>
      </c>
      <c r="C9" s="6">
        <v>0.79166666666666663</v>
      </c>
      <c r="D9" s="6">
        <v>1.1111111111111112E-2</v>
      </c>
      <c r="E9" s="4">
        <f t="shared" si="1"/>
        <v>43.999999999999943</v>
      </c>
      <c r="F9" s="5"/>
      <c r="G9" s="5"/>
      <c r="H9" s="5"/>
      <c r="I9" s="5"/>
      <c r="J9" s="5"/>
      <c r="K9" s="5">
        <v>1</v>
      </c>
      <c r="L9" s="5"/>
    </row>
    <row r="10" spans="1:12">
      <c r="A10" s="9">
        <v>39814</v>
      </c>
      <c r="B10" s="6">
        <v>0.79166666666666663</v>
      </c>
      <c r="C10" s="6">
        <v>0.79861111111111116</v>
      </c>
      <c r="D10" s="6">
        <v>2.7777777777777779E-3</v>
      </c>
      <c r="E10" s="4">
        <f t="shared" si="1"/>
        <v>6.0000000000001235</v>
      </c>
      <c r="F10" s="5"/>
      <c r="G10" s="5"/>
      <c r="H10" s="5"/>
      <c r="I10" s="5"/>
      <c r="J10" s="5"/>
      <c r="K10" s="5"/>
      <c r="L10" s="5">
        <v>1</v>
      </c>
    </row>
    <row r="11" spans="1:12">
      <c r="A11" s="9"/>
      <c r="B11" s="6"/>
      <c r="C11" s="6"/>
      <c r="D11" s="6"/>
      <c r="E11" s="4">
        <f t="shared" si="1"/>
        <v>0</v>
      </c>
      <c r="F11" s="5"/>
      <c r="G11" s="5"/>
      <c r="H11" s="5"/>
      <c r="I11" s="5"/>
      <c r="J11" s="5"/>
      <c r="K11" s="5"/>
      <c r="L11" s="5"/>
    </row>
    <row r="12" spans="1:12">
      <c r="A12" s="9"/>
      <c r="B12" s="6"/>
      <c r="C12" s="6"/>
      <c r="D12" s="6"/>
      <c r="E12" s="4">
        <f t="shared" si="1"/>
        <v>0</v>
      </c>
      <c r="F12" s="5"/>
      <c r="G12" s="5"/>
      <c r="H12" s="5"/>
      <c r="I12" s="5"/>
      <c r="J12" s="5"/>
      <c r="K12" s="5"/>
      <c r="L12" s="5"/>
    </row>
    <row r="13" spans="1:12">
      <c r="A13" s="9"/>
      <c r="B13" s="6"/>
      <c r="C13" s="6"/>
      <c r="D13" s="6"/>
      <c r="E13" s="4">
        <f t="shared" si="1"/>
        <v>0</v>
      </c>
      <c r="F13" s="5"/>
      <c r="G13" s="5"/>
      <c r="H13" s="5"/>
      <c r="I13" s="5"/>
      <c r="J13" s="5"/>
      <c r="K13" s="5"/>
      <c r="L13" s="5"/>
    </row>
    <row r="14" spans="1:12">
      <c r="A14" s="9"/>
      <c r="B14" s="6"/>
      <c r="C14" s="6"/>
      <c r="D14" s="6"/>
      <c r="E14" s="4">
        <f t="shared" si="1"/>
        <v>0</v>
      </c>
      <c r="F14" s="5"/>
      <c r="G14" s="5"/>
      <c r="H14" s="5"/>
      <c r="I14" s="5"/>
      <c r="J14" s="5"/>
      <c r="K14" s="5"/>
      <c r="L14" s="5"/>
    </row>
    <row r="15" spans="1:12">
      <c r="A15" s="9"/>
      <c r="B15" s="6"/>
      <c r="C15" s="6"/>
      <c r="D15" s="6"/>
      <c r="E15" s="4">
        <f t="shared" si="1"/>
        <v>0</v>
      </c>
      <c r="F15" s="5"/>
      <c r="G15" s="5"/>
      <c r="H15" s="5"/>
      <c r="I15" s="5"/>
      <c r="J15" s="5"/>
      <c r="K15" s="5"/>
      <c r="L15" s="5"/>
    </row>
    <row r="16" spans="1:12">
      <c r="A16" s="9"/>
      <c r="B16" s="6"/>
      <c r="C16" s="6"/>
      <c r="D16" s="6"/>
      <c r="E16" s="4">
        <f t="shared" si="1"/>
        <v>0</v>
      </c>
      <c r="F16" s="5"/>
      <c r="G16" s="5"/>
      <c r="H16" s="5"/>
      <c r="I16" s="5"/>
      <c r="J16" s="5"/>
      <c r="K16" s="5"/>
      <c r="L16" s="5"/>
    </row>
    <row r="17" spans="1:12">
      <c r="A17" s="9"/>
      <c r="B17" s="6"/>
      <c r="C17" s="6"/>
      <c r="D17" s="6"/>
      <c r="E17" s="4">
        <f t="shared" si="1"/>
        <v>0</v>
      </c>
      <c r="F17" s="5"/>
      <c r="G17" s="5"/>
      <c r="H17" s="5"/>
      <c r="I17" s="5"/>
      <c r="J17" s="5"/>
      <c r="K17" s="5"/>
      <c r="L17" s="5"/>
    </row>
    <row r="18" spans="1:12">
      <c r="A18" s="9"/>
      <c r="B18" s="6"/>
      <c r="C18" s="6"/>
      <c r="D18" s="6"/>
      <c r="E18" s="4">
        <f t="shared" si="1"/>
        <v>0</v>
      </c>
      <c r="F18" s="5"/>
      <c r="G18" s="5"/>
      <c r="H18" s="5"/>
      <c r="I18" s="5"/>
      <c r="J18" s="5"/>
      <c r="K18" s="5"/>
      <c r="L18" s="5"/>
    </row>
    <row r="19" spans="1:12">
      <c r="A19" s="9"/>
      <c r="B19" s="6"/>
      <c r="C19" s="6"/>
      <c r="D19" s="6"/>
      <c r="E19" s="4">
        <f t="shared" si="1"/>
        <v>0</v>
      </c>
      <c r="F19" s="5"/>
      <c r="G19" s="5"/>
      <c r="H19" s="5"/>
      <c r="I19" s="5"/>
      <c r="J19" s="5"/>
      <c r="K19" s="5"/>
      <c r="L19" s="5"/>
    </row>
    <row r="20" spans="1:12">
      <c r="A20" s="9"/>
      <c r="B20" s="6"/>
      <c r="C20" s="6"/>
      <c r="D20" s="6"/>
      <c r="E20" s="4">
        <f t="shared" si="1"/>
        <v>0</v>
      </c>
      <c r="F20" s="5"/>
      <c r="G20" s="5"/>
      <c r="H20" s="5"/>
      <c r="I20" s="5"/>
      <c r="J20" s="5"/>
      <c r="K20" s="5"/>
      <c r="L20" s="5"/>
    </row>
    <row r="21" spans="1:12">
      <c r="A21" s="9"/>
      <c r="B21" s="6"/>
      <c r="C21" s="6"/>
      <c r="D21" s="6"/>
      <c r="E21" s="4">
        <f t="shared" si="1"/>
        <v>0</v>
      </c>
      <c r="F21" s="5"/>
      <c r="G21" s="5"/>
      <c r="H21" s="5"/>
      <c r="I21" s="5"/>
      <c r="J21" s="5"/>
      <c r="K21" s="5"/>
      <c r="L21" s="5"/>
    </row>
    <row r="22" spans="1:12">
      <c r="A22" s="9"/>
      <c r="B22" s="6"/>
      <c r="C22" s="6"/>
      <c r="D22" s="6"/>
      <c r="E22" s="4">
        <f t="shared" si="1"/>
        <v>0</v>
      </c>
      <c r="F22" s="5"/>
      <c r="G22" s="5"/>
      <c r="H22" s="5"/>
      <c r="I22" s="5"/>
      <c r="J22" s="5"/>
      <c r="K22" s="5"/>
      <c r="L22" s="5"/>
    </row>
    <row r="23" spans="1:12">
      <c r="A23" s="9"/>
      <c r="B23" s="6"/>
      <c r="C23" s="6"/>
      <c r="D23" s="6"/>
      <c r="E23" s="4">
        <f t="shared" si="1"/>
        <v>0</v>
      </c>
      <c r="F23" s="5"/>
      <c r="G23" s="5"/>
      <c r="H23" s="5"/>
      <c r="I23" s="5"/>
      <c r="J23" s="5"/>
      <c r="K23" s="5"/>
      <c r="L23" s="5"/>
    </row>
    <row r="24" spans="1:12">
      <c r="A24" s="9"/>
      <c r="B24" s="6"/>
      <c r="C24" s="6"/>
      <c r="D24" s="6"/>
      <c r="E24" s="4">
        <f t="shared" si="1"/>
        <v>0</v>
      </c>
      <c r="F24" s="5"/>
      <c r="G24" s="5"/>
      <c r="H24" s="5"/>
      <c r="I24" s="5"/>
      <c r="J24" s="5"/>
      <c r="K24" s="5"/>
      <c r="L24" s="5"/>
    </row>
    <row r="25" spans="1:12">
      <c r="A25" s="9"/>
      <c r="B25" s="6"/>
      <c r="C25" s="6"/>
      <c r="D25" s="6"/>
      <c r="E25" s="4">
        <f t="shared" si="1"/>
        <v>0</v>
      </c>
      <c r="F25" s="5"/>
      <c r="G25" s="5"/>
      <c r="H25" s="5"/>
      <c r="I25" s="5"/>
      <c r="J25" s="5"/>
      <c r="K25" s="5"/>
      <c r="L25" s="5"/>
    </row>
    <row r="26" spans="1:12">
      <c r="A26" s="9"/>
      <c r="B26" s="6"/>
      <c r="C26" s="6"/>
      <c r="D26" s="6"/>
      <c r="E26" s="4">
        <f t="shared" si="1"/>
        <v>0</v>
      </c>
      <c r="F26" s="5"/>
      <c r="G26" s="5"/>
      <c r="H26" s="5"/>
      <c r="I26" s="5"/>
      <c r="J26" s="5"/>
      <c r="K26" s="5"/>
      <c r="L26" s="5"/>
    </row>
    <row r="27" spans="1:12">
      <c r="A27" s="9"/>
      <c r="B27" s="6"/>
      <c r="C27" s="6"/>
      <c r="D27" s="6"/>
      <c r="E27" s="4">
        <f t="shared" si="1"/>
        <v>0</v>
      </c>
      <c r="F27" s="5"/>
      <c r="G27" s="5"/>
      <c r="H27" s="5"/>
      <c r="I27" s="5"/>
      <c r="J27" s="5"/>
      <c r="K27" s="5"/>
      <c r="L27" s="5"/>
    </row>
    <row r="28" spans="1:12">
      <c r="A28" s="9"/>
      <c r="B28" s="6"/>
      <c r="C28" s="6"/>
      <c r="D28" s="6"/>
      <c r="E28" s="4">
        <f t="shared" si="1"/>
        <v>0</v>
      </c>
      <c r="F28" s="5"/>
      <c r="G28" s="5"/>
      <c r="H28" s="5"/>
      <c r="I28" s="5"/>
      <c r="J28" s="5"/>
      <c r="K28" s="5"/>
      <c r="L28" s="5"/>
    </row>
    <row r="29" spans="1:12">
      <c r="A29" s="9"/>
      <c r="B29" s="6"/>
      <c r="C29" s="6"/>
      <c r="D29" s="6"/>
      <c r="E29" s="4">
        <f t="shared" si="1"/>
        <v>0</v>
      </c>
      <c r="F29" s="5"/>
      <c r="G29" s="5"/>
      <c r="H29" s="5"/>
      <c r="I29" s="5"/>
      <c r="J29" s="5"/>
      <c r="K29" s="5"/>
      <c r="L29" s="5"/>
    </row>
    <row r="30" spans="1:12">
      <c r="A30" s="9"/>
      <c r="B30" s="6"/>
      <c r="C30" s="6"/>
      <c r="D30" s="6"/>
      <c r="E30" s="4">
        <f t="shared" si="1"/>
        <v>0</v>
      </c>
      <c r="F30" s="5"/>
      <c r="G30" s="5"/>
      <c r="H30" s="5"/>
      <c r="I30" s="5"/>
      <c r="J30" s="5"/>
      <c r="K30" s="5"/>
      <c r="L30" s="5"/>
    </row>
    <row r="31" spans="1:12">
      <c r="A31" s="9"/>
      <c r="B31" s="6"/>
      <c r="C31" s="6"/>
      <c r="D31" s="6"/>
      <c r="E31" s="4">
        <f t="shared" si="1"/>
        <v>0</v>
      </c>
      <c r="F31" s="5"/>
      <c r="G31" s="5"/>
      <c r="H31" s="5"/>
      <c r="I31" s="5"/>
      <c r="J31" s="5"/>
      <c r="K31" s="5"/>
      <c r="L31" s="5"/>
    </row>
    <row r="32" spans="1:12">
      <c r="A32" s="9"/>
      <c r="B32" s="6"/>
      <c r="C32" s="6"/>
      <c r="D32" s="6"/>
      <c r="E32" s="4">
        <f t="shared" si="1"/>
        <v>0</v>
      </c>
      <c r="F32" s="5"/>
      <c r="G32" s="5"/>
      <c r="H32" s="5"/>
      <c r="I32" s="5"/>
      <c r="J32" s="5"/>
      <c r="K32" s="5"/>
      <c r="L32" s="5"/>
    </row>
    <row r="33" spans="1:12">
      <c r="A33" s="9"/>
      <c r="B33" s="6"/>
      <c r="C33" s="6"/>
      <c r="D33" s="6"/>
      <c r="E33" s="4">
        <f t="shared" si="1"/>
        <v>0</v>
      </c>
      <c r="F33" s="5"/>
      <c r="G33" s="5"/>
      <c r="H33" s="5"/>
      <c r="I33" s="5"/>
      <c r="J33" s="5"/>
      <c r="K33" s="5"/>
      <c r="L33" s="5"/>
    </row>
    <row r="34" spans="1:12">
      <c r="A34" s="9"/>
      <c r="B34" s="6"/>
      <c r="C34" s="6"/>
      <c r="D34" s="6"/>
      <c r="E34" s="4">
        <f t="shared" si="1"/>
        <v>0</v>
      </c>
      <c r="F34" s="5"/>
      <c r="G34" s="5"/>
      <c r="H34" s="5"/>
      <c r="I34" s="5"/>
      <c r="J34" s="5"/>
      <c r="K34" s="5"/>
      <c r="L34" s="5"/>
    </row>
    <row r="35" spans="1:12">
      <c r="A35" s="9"/>
      <c r="B35" s="6"/>
      <c r="C35" s="6"/>
      <c r="D35" s="6"/>
      <c r="E35" s="4">
        <f t="shared" si="1"/>
        <v>0</v>
      </c>
      <c r="F35" s="5"/>
      <c r="G35" s="5"/>
      <c r="H35" s="5"/>
      <c r="I35" s="5"/>
      <c r="J35" s="5"/>
      <c r="K35" s="5"/>
      <c r="L35" s="5"/>
    </row>
    <row r="36" spans="1:12">
      <c r="A36" s="9"/>
      <c r="B36" s="6"/>
      <c r="C36" s="6"/>
      <c r="D36" s="6"/>
      <c r="E36" s="4">
        <f t="shared" si="1"/>
        <v>0</v>
      </c>
      <c r="F36" s="5"/>
      <c r="G36" s="5"/>
      <c r="H36" s="5"/>
      <c r="I36" s="5"/>
      <c r="J36" s="5"/>
      <c r="K36" s="5"/>
      <c r="L36" s="5"/>
    </row>
    <row r="37" spans="1:12">
      <c r="A37" s="9"/>
      <c r="B37" s="6"/>
      <c r="C37" s="6"/>
      <c r="D37" s="6"/>
      <c r="E37" s="4">
        <f t="shared" si="1"/>
        <v>0</v>
      </c>
      <c r="F37" s="5"/>
      <c r="G37" s="5"/>
      <c r="H37" s="5"/>
      <c r="I37" s="5"/>
      <c r="J37" s="5"/>
      <c r="K37" s="5"/>
      <c r="L37" s="5"/>
    </row>
    <row r="38" spans="1:12">
      <c r="A38" s="9"/>
      <c r="B38" s="6"/>
      <c r="C38" s="6"/>
      <c r="D38" s="6"/>
      <c r="E38" s="4">
        <f t="shared" si="1"/>
        <v>0</v>
      </c>
      <c r="F38" s="5"/>
      <c r="G38" s="5"/>
      <c r="H38" s="5"/>
      <c r="I38" s="5"/>
      <c r="J38" s="5"/>
      <c r="K38" s="5"/>
      <c r="L38" s="5"/>
    </row>
    <row r="39" spans="1:12">
      <c r="A39" s="9"/>
      <c r="B39" s="6"/>
      <c r="C39" s="6"/>
      <c r="D39" s="6"/>
      <c r="E39" s="4">
        <f t="shared" si="1"/>
        <v>0</v>
      </c>
      <c r="F39" s="5"/>
      <c r="G39" s="5"/>
      <c r="H39" s="5"/>
      <c r="I39" s="5"/>
      <c r="J39" s="5"/>
      <c r="K39" s="5"/>
      <c r="L39" s="5"/>
    </row>
    <row r="40" spans="1:12">
      <c r="A40" s="9"/>
      <c r="B40" s="6"/>
      <c r="C40" s="6"/>
      <c r="D40" s="6"/>
      <c r="E40" s="4">
        <f t="shared" si="1"/>
        <v>0</v>
      </c>
      <c r="F40" s="5"/>
      <c r="G40" s="5"/>
      <c r="H40" s="5"/>
      <c r="I40" s="5"/>
      <c r="J40" s="5"/>
      <c r="K40" s="5"/>
      <c r="L40" s="5"/>
    </row>
    <row r="41" spans="1:12">
      <c r="A41" s="9"/>
      <c r="B41" s="6"/>
      <c r="C41" s="6"/>
      <c r="D41" s="6"/>
      <c r="E41" s="4">
        <f t="shared" si="1"/>
        <v>0</v>
      </c>
      <c r="F41" s="5"/>
      <c r="G41" s="5"/>
      <c r="H41" s="5"/>
      <c r="I41" s="5"/>
      <c r="J41" s="5"/>
      <c r="K41" s="5"/>
      <c r="L41" s="5"/>
    </row>
    <row r="42" spans="1:12">
      <c r="A42" s="9"/>
      <c r="B42" s="6"/>
      <c r="C42" s="6"/>
      <c r="D42" s="6"/>
      <c r="E42" s="4">
        <f t="shared" si="1"/>
        <v>0</v>
      </c>
      <c r="F42" s="5"/>
      <c r="G42" s="5"/>
      <c r="H42" s="5"/>
      <c r="I42" s="5"/>
      <c r="J42" s="5"/>
      <c r="K42" s="5"/>
      <c r="L42" s="5"/>
    </row>
    <row r="43" spans="1:12">
      <c r="A43" s="9"/>
      <c r="B43" s="6"/>
      <c r="C43" s="6"/>
      <c r="D43" s="6"/>
      <c r="E43" s="4">
        <f t="shared" si="1"/>
        <v>0</v>
      </c>
      <c r="F43" s="5"/>
      <c r="G43" s="5"/>
      <c r="H43" s="5"/>
      <c r="I43" s="5"/>
      <c r="J43" s="5"/>
      <c r="K43" s="5"/>
      <c r="L43" s="5"/>
    </row>
    <row r="44" spans="1:12">
      <c r="E44" s="2"/>
    </row>
  </sheetData>
  <sheetProtection sheet="1" objects="1" scenarios="1"/>
  <mergeCells count="1">
    <mergeCell ref="B1:L1"/>
  </mergeCells>
  <conditionalFormatting sqref="F4:L43 A4:D43">
    <cfRule type="cellIs" priority="36" operator="lessThan">
      <formula>0</formula>
    </cfRule>
    <cfRule type="cellIs" dxfId="8" priority="37" operator="lessThan">
      <formula>0</formula>
    </cfRule>
  </conditionalFormatting>
  <conditionalFormatting sqref="B1">
    <cfRule type="cellIs" priority="1" operator="lessThan">
      <formula>0</formula>
    </cfRule>
    <cfRule type="cellIs" dxfId="7" priority="2" operator="lessThan">
      <formula>0</formula>
    </cfRule>
  </conditionalFormatting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18" sqref="B18"/>
    </sheetView>
  </sheetViews>
  <sheetFormatPr defaultRowHeight="15"/>
  <cols>
    <col min="1" max="1" width="17.7109375" style="1" customWidth="1"/>
    <col min="2" max="2" width="16" style="1" customWidth="1"/>
    <col min="3" max="3" width="9.140625" style="1"/>
    <col min="4" max="4" width="17.28515625" style="1" customWidth="1"/>
    <col min="5" max="5" width="11" style="1" customWidth="1"/>
    <col min="6" max="16384" width="9.140625" style="1"/>
  </cols>
  <sheetData>
    <row r="1" spans="1:5">
      <c r="A1" s="11" t="str">
        <f>'Lab 1 Time Tracking'!A1</f>
        <v xml:space="preserve">Student Name: </v>
      </c>
      <c r="B1" s="4" t="str">
        <f>'Lab 1 Time Tracking'!B1:L1</f>
        <v>John Smith</v>
      </c>
    </row>
    <row r="2" spans="1:5">
      <c r="A2" s="11" t="s">
        <v>52</v>
      </c>
      <c r="B2" s="4"/>
    </row>
    <row r="3" spans="1: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</row>
    <row r="4" spans="1:5">
      <c r="A4" s="1" t="s">
        <v>5</v>
      </c>
      <c r="B4" s="1">
        <f>'Lab 1 Time Tracking'!F3</f>
        <v>54.999999999999943</v>
      </c>
      <c r="C4" s="2">
        <f t="shared" ref="C4:C10" si="0">B4/B$12</f>
        <v>0.18644067796610142</v>
      </c>
      <c r="D4" s="5"/>
      <c r="E4" s="2">
        <f t="shared" ref="E4:E10" si="1">D4/D$12</f>
        <v>0</v>
      </c>
    </row>
    <row r="5" spans="1:5">
      <c r="A5" s="1" t="s">
        <v>6</v>
      </c>
      <c r="B5" s="1">
        <f>'Lab 1 Time Tracking'!G3</f>
        <v>50.000000000000099</v>
      </c>
      <c r="C5" s="2">
        <f t="shared" si="0"/>
        <v>0.16949152542372908</v>
      </c>
      <c r="D5" s="5">
        <v>0</v>
      </c>
      <c r="E5" s="2">
        <f t="shared" si="1"/>
        <v>0</v>
      </c>
    </row>
    <row r="6" spans="1:5">
      <c r="A6" s="1" t="s">
        <v>7</v>
      </c>
      <c r="B6" s="1">
        <f>'Lab 1 Time Tracking'!H3</f>
        <v>47.99999999999995</v>
      </c>
      <c r="C6" s="2">
        <f t="shared" si="0"/>
        <v>0.16271186440677943</v>
      </c>
      <c r="D6" s="5"/>
      <c r="E6" s="2">
        <f t="shared" si="1"/>
        <v>0</v>
      </c>
    </row>
    <row r="7" spans="1:5">
      <c r="A7" s="1" t="s">
        <v>8</v>
      </c>
      <c r="B7" s="1">
        <f>'Lab 1 Time Tracking'!I3</f>
        <v>46.999999999999943</v>
      </c>
      <c r="C7" s="2">
        <f t="shared" si="0"/>
        <v>0.15932203389830482</v>
      </c>
      <c r="D7" s="5"/>
      <c r="E7" s="2">
        <f t="shared" si="1"/>
        <v>0</v>
      </c>
    </row>
    <row r="8" spans="1:5">
      <c r="A8" s="1" t="s">
        <v>9</v>
      </c>
      <c r="B8" s="1">
        <f>'Lab 1 Time Tracking'!J3</f>
        <v>45.000000000000107</v>
      </c>
      <c r="C8" s="2">
        <f t="shared" si="0"/>
        <v>0.15254237288135625</v>
      </c>
      <c r="D8" s="5">
        <v>3</v>
      </c>
      <c r="E8" s="2">
        <f t="shared" si="1"/>
        <v>0.5</v>
      </c>
    </row>
    <row r="9" spans="1:5">
      <c r="A9" s="1" t="s">
        <v>10</v>
      </c>
      <c r="B9" s="1">
        <f>'Lab 1 Time Tracking'!K3</f>
        <v>43.999999999999943</v>
      </c>
      <c r="C9" s="2">
        <f t="shared" si="0"/>
        <v>0.14915254237288111</v>
      </c>
      <c r="D9" s="5">
        <v>2</v>
      </c>
      <c r="E9" s="2">
        <f t="shared" si="1"/>
        <v>0.33333333333333331</v>
      </c>
    </row>
    <row r="10" spans="1:5">
      <c r="A10" s="1" t="s">
        <v>11</v>
      </c>
      <c r="B10" s="1">
        <f>'Lab 1 Time Tracking'!L3</f>
        <v>6.0000000000001235</v>
      </c>
      <c r="C10" s="2">
        <f t="shared" si="0"/>
        <v>2.0338983050847869E-2</v>
      </c>
      <c r="D10" s="5">
        <v>1</v>
      </c>
      <c r="E10" s="2">
        <f t="shared" si="1"/>
        <v>0.16666666666666666</v>
      </c>
    </row>
    <row r="11" spans="1:5">
      <c r="C11" s="2"/>
      <c r="E11" s="2"/>
    </row>
    <row r="12" spans="1:5">
      <c r="A12" s="1" t="s">
        <v>12</v>
      </c>
      <c r="B12" s="1">
        <f t="shared" ref="B12:E12" si="2">SUM(B4:B10)</f>
        <v>295.00000000000011</v>
      </c>
      <c r="C12" s="2">
        <f t="shared" si="2"/>
        <v>1</v>
      </c>
      <c r="D12" s="1">
        <f t="shared" si="2"/>
        <v>6</v>
      </c>
      <c r="E12" s="2">
        <f t="shared" si="2"/>
        <v>0.99999999999999989</v>
      </c>
    </row>
    <row r="15" spans="1:5">
      <c r="A15" s="1" t="s">
        <v>13</v>
      </c>
      <c r="B15" s="5">
        <v>78</v>
      </c>
    </row>
    <row r="16" spans="1:5">
      <c r="A16" s="1" t="s">
        <v>14</v>
      </c>
      <c r="B16" s="5">
        <v>25</v>
      </c>
    </row>
    <row r="18" spans="1:3">
      <c r="A18" s="1" t="s">
        <v>15</v>
      </c>
      <c r="B18" s="4">
        <f>B15/B16</f>
        <v>3.12</v>
      </c>
    </row>
    <row r="19" spans="1:3">
      <c r="A19" s="1" t="s">
        <v>16</v>
      </c>
      <c r="B19" s="4">
        <f>B15/B12*60</f>
        <v>15.86440677966101</v>
      </c>
      <c r="C19" s="1" t="s">
        <v>20</v>
      </c>
    </row>
    <row r="20" spans="1:3">
      <c r="A20" s="1" t="s">
        <v>19</v>
      </c>
    </row>
  </sheetData>
  <conditionalFormatting sqref="D4:D10 B15:B16">
    <cfRule type="cellIs" priority="9" operator="lessThan">
      <formula>0</formula>
    </cfRule>
    <cfRule type="cellIs" dxfId="6" priority="10" operator="lessThan">
      <formula>0</formula>
    </cfRule>
  </conditionalFormatting>
  <conditionalFormatting sqref="D12">
    <cfRule type="expression" dxfId="5" priority="1">
      <formula>#REF!&lt;&gt;$D$12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5" sqref="E5:E13"/>
    </sheetView>
  </sheetViews>
  <sheetFormatPr defaultRowHeight="15"/>
  <cols>
    <col min="1" max="1" width="24.7109375" style="1" customWidth="1"/>
    <col min="2" max="2" width="7.5703125" style="1" customWidth="1"/>
    <col min="3" max="3" width="8.42578125" style="1" customWidth="1"/>
    <col min="4" max="4" width="7.5703125" style="1" customWidth="1"/>
    <col min="5" max="5" width="10.140625" style="1" customWidth="1"/>
    <col min="6" max="16384" width="9.140625" style="1"/>
  </cols>
  <sheetData>
    <row r="1" spans="1:5">
      <c r="A1" s="11" t="str">
        <f>'Lab 1 Record'!A1</f>
        <v xml:space="preserve">Student Name: </v>
      </c>
      <c r="B1" s="11" t="str">
        <f>'Lab 1 Record'!B1</f>
        <v>John Smith</v>
      </c>
    </row>
    <row r="2" spans="1:5">
      <c r="A2" s="11" t="s">
        <v>53</v>
      </c>
      <c r="B2" s="11"/>
    </row>
    <row r="3" spans="1:5">
      <c r="A3" s="11"/>
      <c r="B3" s="18" t="s">
        <v>37</v>
      </c>
      <c r="C3" s="18"/>
      <c r="D3" s="18"/>
      <c r="E3" s="11"/>
    </row>
    <row r="4" spans="1:5">
      <c r="A4" s="11" t="s">
        <v>36</v>
      </c>
      <c r="B4" s="11" t="s">
        <v>38</v>
      </c>
      <c r="C4" s="11" t="s">
        <v>39</v>
      </c>
      <c r="D4" s="11" t="s">
        <v>40</v>
      </c>
      <c r="E4" s="11" t="s">
        <v>41</v>
      </c>
    </row>
    <row r="5" spans="1:5">
      <c r="A5" s="5" t="s">
        <v>43</v>
      </c>
      <c r="B5" s="5">
        <v>1</v>
      </c>
      <c r="C5" s="5">
        <v>2</v>
      </c>
      <c r="D5" s="5">
        <v>3</v>
      </c>
      <c r="E5" s="12">
        <f>(B5*'Lab 1 Record'!B$18/2)+C5*'Lab 1 Record'!B$18+(2*'Lab 1 Record'!B$18*'Lab 2 Estimation'!D5)</f>
        <v>26.52</v>
      </c>
    </row>
    <row r="6" spans="1:5">
      <c r="A6" s="5" t="s">
        <v>45</v>
      </c>
      <c r="B6" s="5">
        <v>5</v>
      </c>
      <c r="C6" s="5">
        <v>6</v>
      </c>
      <c r="D6" s="5">
        <v>1</v>
      </c>
      <c r="E6" s="12">
        <f>(B6*'Lab 1 Record'!B$18/2)+C6*'Lab 1 Record'!B$18+(2*'Lab 1 Record'!B$18*'Lab 2 Estimation'!D6)</f>
        <v>32.76</v>
      </c>
    </row>
    <row r="7" spans="1:5">
      <c r="A7" s="5"/>
      <c r="B7" s="5"/>
      <c r="C7" s="5"/>
      <c r="D7" s="5"/>
      <c r="E7" s="12">
        <f>(B7*'Lab 1 Record'!B$18/2)+C7*'Lab 1 Record'!B$18+(2*'Lab 1 Record'!B$18*'Lab 2 Estimation'!D7)</f>
        <v>0</v>
      </c>
    </row>
    <row r="8" spans="1:5">
      <c r="A8" s="5"/>
      <c r="B8" s="5"/>
      <c r="C8" s="5"/>
      <c r="D8" s="5"/>
      <c r="E8" s="12">
        <f>(B8*'Lab 1 Record'!B$18/2)+C8*'Lab 1 Record'!B$18+(2*'Lab 1 Record'!B$18*'Lab 2 Estimation'!D8)</f>
        <v>0</v>
      </c>
    </row>
    <row r="9" spans="1:5">
      <c r="A9" s="5"/>
      <c r="B9" s="5"/>
      <c r="C9" s="5"/>
      <c r="D9" s="5"/>
      <c r="E9" s="12">
        <f>(B9*'Lab 1 Record'!B$18/2)+C9*'Lab 1 Record'!B$18+(2*'Lab 1 Record'!B$18*'Lab 2 Estimation'!D9)</f>
        <v>0</v>
      </c>
    </row>
    <row r="10" spans="1:5">
      <c r="A10" s="5"/>
      <c r="B10" s="5"/>
      <c r="C10" s="5"/>
      <c r="D10" s="5"/>
      <c r="E10" s="12">
        <f>(B10*'Lab 1 Record'!B$18/2)+C10*'Lab 1 Record'!B$18+(2*'Lab 1 Record'!B$18*'Lab 2 Estimation'!D10)</f>
        <v>0</v>
      </c>
    </row>
    <row r="11" spans="1:5">
      <c r="A11" s="5"/>
      <c r="B11" s="5"/>
      <c r="C11" s="5"/>
      <c r="D11" s="5"/>
      <c r="E11" s="12">
        <f>(B11*'Lab 1 Record'!B$18/2)+C11*'Lab 1 Record'!B$18+(2*'Lab 1 Record'!B$18*'Lab 2 Estimation'!D11)</f>
        <v>0</v>
      </c>
    </row>
    <row r="12" spans="1:5">
      <c r="A12" s="5"/>
      <c r="B12" s="5"/>
      <c r="C12" s="5"/>
      <c r="D12" s="5"/>
      <c r="E12" s="12">
        <f>(B12*'Lab 1 Record'!B$18/2)+C12*'Lab 1 Record'!B$18+(2*'Lab 1 Record'!B$18*'Lab 2 Estimation'!D12)</f>
        <v>0</v>
      </c>
    </row>
    <row r="13" spans="1:5">
      <c r="A13" s="5"/>
      <c r="B13" s="5"/>
      <c r="C13" s="5"/>
      <c r="D13" s="5"/>
      <c r="E13" s="12">
        <f>(B13*'Lab 1 Record'!B$18/2)+C13*'Lab 1 Record'!B$18+(2*'Lab 1 Record'!B$18*'Lab 2 Estimation'!D13)</f>
        <v>0</v>
      </c>
    </row>
    <row r="14" spans="1:5">
      <c r="A14" s="11" t="s">
        <v>42</v>
      </c>
      <c r="B14" s="12">
        <f>SUM(B5:B13)</f>
        <v>6</v>
      </c>
      <c r="C14" s="12">
        <f t="shared" ref="C14:E14" si="0">SUM(C5:C13)</f>
        <v>8</v>
      </c>
      <c r="D14" s="12">
        <f t="shared" si="0"/>
        <v>4</v>
      </c>
      <c r="E14" s="12">
        <f t="shared" si="0"/>
        <v>59.28</v>
      </c>
    </row>
    <row r="16" spans="1:5">
      <c r="A16" s="11" t="s">
        <v>44</v>
      </c>
      <c r="B16" s="4">
        <f>E14/'Lab 1 Record'!B19*60</f>
        <v>224.2000000000001</v>
      </c>
    </row>
    <row r="17" spans="1:2">
      <c r="A17" s="11" t="s">
        <v>46</v>
      </c>
      <c r="B17" s="7">
        <f>B16/60</f>
        <v>3.7366666666666686</v>
      </c>
    </row>
    <row r="18" spans="1:2">
      <c r="A18" s="11"/>
      <c r="B18" s="7"/>
    </row>
    <row r="19" spans="1:2">
      <c r="A19" s="1" t="s">
        <v>17</v>
      </c>
    </row>
    <row r="20" spans="1:2">
      <c r="A20" s="1" t="s">
        <v>25</v>
      </c>
    </row>
    <row r="21" spans="1:2">
      <c r="A21" s="1" t="s">
        <v>19</v>
      </c>
    </row>
  </sheetData>
  <sheetProtection sheet="1" objects="1" scenarios="1"/>
  <mergeCells count="1">
    <mergeCell ref="B3:D3"/>
  </mergeCells>
  <conditionalFormatting sqref="A5:D13">
    <cfRule type="cellIs" priority="21" operator="lessThan">
      <formula>0</formula>
    </cfRule>
    <cfRule type="cellIs" dxfId="4" priority="2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0" sqref="A20:A23"/>
    </sheetView>
  </sheetViews>
  <sheetFormatPr defaultRowHeight="15"/>
  <cols>
    <col min="1" max="2" width="16" style="1" customWidth="1"/>
    <col min="3" max="3" width="11" style="1" customWidth="1"/>
    <col min="4" max="5" width="16" style="1" customWidth="1"/>
    <col min="6" max="6" width="15.140625" style="1" customWidth="1"/>
    <col min="7" max="7" width="16" style="1" customWidth="1"/>
    <col min="8" max="8" width="15.140625" style="1" customWidth="1"/>
    <col min="9" max="10" width="16" style="1" customWidth="1"/>
    <col min="11" max="16384" width="9.140625" style="1"/>
  </cols>
  <sheetData>
    <row r="1" spans="1:10">
      <c r="A1" s="11" t="str">
        <f>'Lab 2 Estimation'!A1</f>
        <v xml:space="preserve">Student Name: </v>
      </c>
      <c r="B1" s="11" t="str">
        <f>'Lab 2 Estimation'!B1</f>
        <v>John Smith</v>
      </c>
    </row>
    <row r="2" spans="1:10">
      <c r="A2" s="11" t="s">
        <v>54</v>
      </c>
    </row>
    <row r="3" spans="1:10" s="8" customFormat="1">
      <c r="A3" s="10"/>
      <c r="B3" s="10"/>
    </row>
    <row r="4" spans="1:10" s="8" customFormat="1">
      <c r="A4" s="19" t="s">
        <v>48</v>
      </c>
      <c r="B4" s="19"/>
      <c r="C4" s="20"/>
      <c r="D4" s="13">
        <f>'Lab 2 Record'!C5</f>
        <v>41.799999999999955</v>
      </c>
      <c r="E4" s="13">
        <f>'Lab 2 Record'!C6</f>
        <v>38.000000000000078</v>
      </c>
      <c r="F4" s="13">
        <f>'Lab 2 Record'!C7</f>
        <v>36.479999999999968</v>
      </c>
      <c r="G4" s="13">
        <f>'Lab 2 Record'!C8</f>
        <v>35.719999999999956</v>
      </c>
      <c r="H4" s="13">
        <f>'Lab 2 Record'!C9</f>
        <v>34.200000000000088</v>
      </c>
      <c r="I4" s="13">
        <f>'Lab 2 Record'!C10</f>
        <v>33.439999999999962</v>
      </c>
      <c r="J4" s="13">
        <f>'Lab 2 Record'!C11</f>
        <v>4.5600000000000946</v>
      </c>
    </row>
    <row r="5" spans="1:10" s="8" customFormat="1">
      <c r="A5" s="19" t="s">
        <v>49</v>
      </c>
      <c r="B5" s="19"/>
      <c r="C5" s="20"/>
      <c r="D5" s="8">
        <f>SUMIF(D8:D47,"1",$C8:$C47)</f>
        <v>0</v>
      </c>
      <c r="E5" s="8">
        <f t="shared" ref="E5:J5" si="0">SUMIF(E8:E47,"1",$C8:$C47)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</row>
    <row r="6" spans="1:10" s="8" customFormat="1">
      <c r="A6" s="19" t="s">
        <v>50</v>
      </c>
      <c r="B6" s="19"/>
      <c r="C6" s="20"/>
      <c r="D6" s="14">
        <f>D4-D5</f>
        <v>41.799999999999955</v>
      </c>
      <c r="E6" s="14">
        <f t="shared" ref="E6:J6" si="1">E4-E5</f>
        <v>38.000000000000078</v>
      </c>
      <c r="F6" s="14">
        <f t="shared" si="1"/>
        <v>36.479999999999968</v>
      </c>
      <c r="G6" s="14">
        <f t="shared" si="1"/>
        <v>35.719999999999956</v>
      </c>
      <c r="H6" s="14">
        <f t="shared" si="1"/>
        <v>34.200000000000088</v>
      </c>
      <c r="I6" s="14">
        <f t="shared" si="1"/>
        <v>33.439999999999962</v>
      </c>
      <c r="J6" s="14">
        <f t="shared" si="1"/>
        <v>4.5600000000000946</v>
      </c>
    </row>
    <row r="7" spans="1:10" s="8" customFormat="1" ht="30">
      <c r="A7" s="15" t="s">
        <v>26</v>
      </c>
      <c r="B7" s="15" t="s">
        <v>47</v>
      </c>
      <c r="C7" s="10" t="s">
        <v>35</v>
      </c>
      <c r="D7" s="10" t="s">
        <v>5</v>
      </c>
      <c r="E7" s="10" t="s">
        <v>6</v>
      </c>
      <c r="F7" s="10" t="s">
        <v>30</v>
      </c>
      <c r="G7" s="10" t="s">
        <v>31</v>
      </c>
      <c r="H7" s="10" t="s">
        <v>32</v>
      </c>
      <c r="I7" s="10" t="s">
        <v>33</v>
      </c>
      <c r="J7" s="10" t="s">
        <v>34</v>
      </c>
    </row>
    <row r="8" spans="1:10">
      <c r="A8" s="9">
        <v>39814</v>
      </c>
      <c r="B8" s="6">
        <v>9.0277777777777787E-3</v>
      </c>
      <c r="C8" s="4">
        <f>(B8)*24*60</f>
        <v>13</v>
      </c>
      <c r="D8" s="5"/>
      <c r="E8" s="5"/>
      <c r="F8" s="5"/>
      <c r="G8" s="5"/>
      <c r="H8" s="5"/>
      <c r="I8" s="5"/>
      <c r="J8" s="5"/>
    </row>
    <row r="9" spans="1:10">
      <c r="A9" s="9">
        <v>39814</v>
      </c>
      <c r="B9" s="6">
        <v>1.0416666666666666E-2</v>
      </c>
      <c r="C9" s="4">
        <f t="shared" ref="C9:C47" si="2">(B9)*24*60</f>
        <v>15</v>
      </c>
      <c r="D9" s="5"/>
      <c r="E9" s="5"/>
      <c r="F9" s="5"/>
      <c r="G9" s="5"/>
      <c r="H9" s="5"/>
      <c r="I9" s="5"/>
      <c r="J9" s="5"/>
    </row>
    <row r="10" spans="1:10">
      <c r="A10" s="9">
        <v>39814</v>
      </c>
      <c r="B10" s="6">
        <v>1.1111111111111112E-2</v>
      </c>
      <c r="C10" s="4">
        <f t="shared" si="2"/>
        <v>16</v>
      </c>
      <c r="D10" s="5"/>
      <c r="E10" s="5"/>
      <c r="F10" s="5"/>
      <c r="G10" s="5"/>
      <c r="H10" s="5"/>
      <c r="I10" s="5"/>
      <c r="J10" s="5"/>
    </row>
    <row r="11" spans="1:10">
      <c r="A11" s="9">
        <v>39814</v>
      </c>
      <c r="B11" s="6">
        <v>2.7777777777777779E-3</v>
      </c>
      <c r="C11" s="4">
        <f t="shared" si="2"/>
        <v>4</v>
      </c>
      <c r="D11" s="5"/>
      <c r="E11" s="5"/>
      <c r="F11" s="5"/>
      <c r="G11" s="5"/>
      <c r="H11" s="5"/>
      <c r="I11" s="5"/>
      <c r="J11" s="5"/>
    </row>
    <row r="12" spans="1:10">
      <c r="A12" s="9">
        <v>39814</v>
      </c>
      <c r="B12" s="6">
        <v>1.0416666666666666E-2</v>
      </c>
      <c r="C12" s="4">
        <f t="shared" si="2"/>
        <v>15</v>
      </c>
      <c r="D12" s="5"/>
      <c r="E12" s="5"/>
      <c r="F12" s="5"/>
      <c r="G12" s="5"/>
      <c r="H12" s="5"/>
      <c r="I12" s="5"/>
      <c r="J12" s="5"/>
    </row>
    <row r="13" spans="1:10">
      <c r="A13" s="9">
        <v>39814</v>
      </c>
      <c r="B13" s="6">
        <v>1.1111111111111112E-2</v>
      </c>
      <c r="C13" s="4">
        <f t="shared" si="2"/>
        <v>16</v>
      </c>
      <c r="D13" s="5"/>
      <c r="E13" s="5"/>
      <c r="F13" s="5"/>
      <c r="G13" s="5"/>
      <c r="H13" s="5"/>
      <c r="I13" s="5"/>
      <c r="J13" s="5"/>
    </row>
    <row r="14" spans="1:10">
      <c r="A14" s="9">
        <v>39814</v>
      </c>
      <c r="B14" s="6">
        <v>2.7777777777777779E-3</v>
      </c>
      <c r="C14" s="4">
        <f t="shared" si="2"/>
        <v>4</v>
      </c>
      <c r="D14" s="5"/>
      <c r="E14" s="5"/>
      <c r="F14" s="5"/>
      <c r="G14" s="5"/>
      <c r="H14" s="5"/>
      <c r="I14" s="5"/>
      <c r="J14" s="5"/>
    </row>
    <row r="15" spans="1:10">
      <c r="A15" s="9"/>
      <c r="B15" s="6"/>
      <c r="C15" s="4">
        <f t="shared" si="2"/>
        <v>0</v>
      </c>
      <c r="D15" s="5"/>
      <c r="E15" s="5"/>
      <c r="F15" s="5"/>
      <c r="G15" s="5"/>
      <c r="H15" s="5"/>
      <c r="I15" s="5"/>
      <c r="J15" s="5"/>
    </row>
    <row r="16" spans="1:10">
      <c r="A16" s="9"/>
      <c r="B16" s="6"/>
      <c r="C16" s="4">
        <f t="shared" si="2"/>
        <v>0</v>
      </c>
      <c r="D16" s="5"/>
      <c r="E16" s="5"/>
      <c r="F16" s="5"/>
      <c r="G16" s="5"/>
      <c r="H16" s="5"/>
      <c r="I16" s="5"/>
      <c r="J16" s="5"/>
    </row>
    <row r="17" spans="1:10">
      <c r="A17" s="9"/>
      <c r="B17" s="6"/>
      <c r="C17" s="4">
        <f t="shared" si="2"/>
        <v>0</v>
      </c>
      <c r="D17" s="5"/>
      <c r="E17" s="5"/>
      <c r="F17" s="5"/>
      <c r="G17" s="5"/>
      <c r="H17" s="5"/>
      <c r="I17" s="5"/>
      <c r="J17" s="5"/>
    </row>
    <row r="18" spans="1:10">
      <c r="A18" s="9"/>
      <c r="B18" s="6"/>
      <c r="C18" s="4">
        <f t="shared" si="2"/>
        <v>0</v>
      </c>
      <c r="D18" s="5"/>
      <c r="E18" s="5"/>
      <c r="F18" s="5"/>
      <c r="G18" s="5"/>
      <c r="H18" s="5"/>
      <c r="I18" s="5"/>
      <c r="J18" s="5"/>
    </row>
    <row r="19" spans="1:10">
      <c r="A19" s="9"/>
      <c r="B19" s="6"/>
      <c r="C19" s="4">
        <f t="shared" si="2"/>
        <v>0</v>
      </c>
      <c r="D19" s="5"/>
      <c r="E19" s="5"/>
      <c r="F19" s="5"/>
      <c r="G19" s="5"/>
      <c r="H19" s="5"/>
      <c r="I19" s="5"/>
      <c r="J19" s="5"/>
    </row>
    <row r="20" spans="1:10">
      <c r="A20" s="9"/>
      <c r="B20" s="6"/>
      <c r="C20" s="4">
        <f t="shared" si="2"/>
        <v>0</v>
      </c>
      <c r="D20" s="5"/>
      <c r="E20" s="5"/>
      <c r="F20" s="5"/>
      <c r="G20" s="5"/>
      <c r="H20" s="5"/>
      <c r="I20" s="5"/>
      <c r="J20" s="5"/>
    </row>
    <row r="21" spans="1:10">
      <c r="A21" s="9"/>
      <c r="B21" s="6"/>
      <c r="C21" s="4">
        <f t="shared" si="2"/>
        <v>0</v>
      </c>
      <c r="D21" s="5"/>
      <c r="E21" s="5"/>
      <c r="F21" s="5"/>
      <c r="G21" s="5"/>
      <c r="H21" s="5"/>
      <c r="I21" s="5"/>
      <c r="J21" s="5"/>
    </row>
    <row r="22" spans="1:10">
      <c r="A22" s="9"/>
      <c r="B22" s="6"/>
      <c r="C22" s="4">
        <f t="shared" si="2"/>
        <v>0</v>
      </c>
      <c r="D22" s="5"/>
      <c r="E22" s="5"/>
      <c r="F22" s="5"/>
      <c r="G22" s="5"/>
      <c r="H22" s="5"/>
      <c r="I22" s="5"/>
      <c r="J22" s="5"/>
    </row>
    <row r="23" spans="1:10">
      <c r="A23" s="9"/>
      <c r="B23" s="6"/>
      <c r="C23" s="4">
        <f t="shared" si="2"/>
        <v>0</v>
      </c>
      <c r="D23" s="5"/>
      <c r="E23" s="5"/>
      <c r="F23" s="5"/>
      <c r="G23" s="5"/>
      <c r="H23" s="5"/>
      <c r="I23" s="5"/>
      <c r="J23" s="5"/>
    </row>
    <row r="24" spans="1:10">
      <c r="A24" s="9"/>
      <c r="B24" s="6"/>
      <c r="C24" s="4">
        <f t="shared" si="2"/>
        <v>0</v>
      </c>
      <c r="D24" s="5"/>
      <c r="E24" s="5"/>
      <c r="F24" s="5"/>
      <c r="G24" s="5"/>
      <c r="H24" s="5"/>
      <c r="I24" s="5"/>
      <c r="J24" s="5"/>
    </row>
    <row r="25" spans="1:10">
      <c r="A25" s="9"/>
      <c r="B25" s="6"/>
      <c r="C25" s="4">
        <f t="shared" si="2"/>
        <v>0</v>
      </c>
      <c r="D25" s="5"/>
      <c r="E25" s="5"/>
      <c r="F25" s="5"/>
      <c r="G25" s="5"/>
      <c r="H25" s="5"/>
      <c r="I25" s="5"/>
      <c r="J25" s="5"/>
    </row>
    <row r="26" spans="1:10">
      <c r="A26" s="9"/>
      <c r="B26" s="6"/>
      <c r="C26" s="4">
        <f t="shared" si="2"/>
        <v>0</v>
      </c>
      <c r="D26" s="5"/>
      <c r="E26" s="5"/>
      <c r="F26" s="5"/>
      <c r="G26" s="5"/>
      <c r="H26" s="5"/>
      <c r="I26" s="5"/>
      <c r="J26" s="5"/>
    </row>
    <row r="27" spans="1:10">
      <c r="A27" s="9"/>
      <c r="B27" s="6"/>
      <c r="C27" s="4">
        <f t="shared" si="2"/>
        <v>0</v>
      </c>
      <c r="D27" s="5"/>
      <c r="E27" s="5"/>
      <c r="F27" s="5"/>
      <c r="G27" s="5"/>
      <c r="H27" s="5"/>
      <c r="I27" s="5"/>
      <c r="J27" s="5"/>
    </row>
    <row r="28" spans="1:10">
      <c r="A28" s="9"/>
      <c r="B28" s="6"/>
      <c r="C28" s="4">
        <f t="shared" si="2"/>
        <v>0</v>
      </c>
      <c r="D28" s="5"/>
      <c r="E28" s="5"/>
      <c r="F28" s="5"/>
      <c r="G28" s="5"/>
      <c r="H28" s="5"/>
      <c r="I28" s="5"/>
      <c r="J28" s="5"/>
    </row>
    <row r="29" spans="1:10">
      <c r="A29" s="9"/>
      <c r="B29" s="6"/>
      <c r="C29" s="4">
        <f t="shared" si="2"/>
        <v>0</v>
      </c>
      <c r="D29" s="5"/>
      <c r="E29" s="5"/>
      <c r="F29" s="5"/>
      <c r="G29" s="5"/>
      <c r="H29" s="5"/>
      <c r="I29" s="5"/>
      <c r="J29" s="5"/>
    </row>
    <row r="30" spans="1:10">
      <c r="A30" s="9"/>
      <c r="B30" s="6"/>
      <c r="C30" s="4">
        <f t="shared" si="2"/>
        <v>0</v>
      </c>
      <c r="D30" s="5"/>
      <c r="E30" s="5"/>
      <c r="F30" s="5"/>
      <c r="G30" s="5"/>
      <c r="H30" s="5"/>
      <c r="I30" s="5"/>
      <c r="J30" s="5"/>
    </row>
    <row r="31" spans="1:10">
      <c r="A31" s="9"/>
      <c r="B31" s="6"/>
      <c r="C31" s="4">
        <f t="shared" si="2"/>
        <v>0</v>
      </c>
      <c r="D31" s="5"/>
      <c r="E31" s="5"/>
      <c r="F31" s="5"/>
      <c r="G31" s="5"/>
      <c r="H31" s="5"/>
      <c r="I31" s="5"/>
      <c r="J31" s="5"/>
    </row>
    <row r="32" spans="1:10">
      <c r="A32" s="9"/>
      <c r="B32" s="6"/>
      <c r="C32" s="4">
        <f t="shared" si="2"/>
        <v>0</v>
      </c>
      <c r="D32" s="5"/>
      <c r="E32" s="5"/>
      <c r="F32" s="5"/>
      <c r="G32" s="5"/>
      <c r="H32" s="5"/>
      <c r="I32" s="5"/>
      <c r="J32" s="5"/>
    </row>
    <row r="33" spans="1:10">
      <c r="A33" s="9"/>
      <c r="B33" s="6"/>
      <c r="C33" s="4">
        <f t="shared" si="2"/>
        <v>0</v>
      </c>
      <c r="D33" s="5"/>
      <c r="E33" s="5"/>
      <c r="F33" s="5"/>
      <c r="G33" s="5"/>
      <c r="H33" s="5"/>
      <c r="I33" s="5"/>
      <c r="J33" s="5"/>
    </row>
    <row r="34" spans="1:10">
      <c r="A34" s="9"/>
      <c r="B34" s="6"/>
      <c r="C34" s="4">
        <f t="shared" si="2"/>
        <v>0</v>
      </c>
      <c r="D34" s="5"/>
      <c r="E34" s="5"/>
      <c r="F34" s="5"/>
      <c r="G34" s="5"/>
      <c r="H34" s="5"/>
      <c r="I34" s="5"/>
      <c r="J34" s="5"/>
    </row>
    <row r="35" spans="1:10">
      <c r="A35" s="9"/>
      <c r="B35" s="6"/>
      <c r="C35" s="4">
        <f t="shared" si="2"/>
        <v>0</v>
      </c>
      <c r="D35" s="5"/>
      <c r="E35" s="5"/>
      <c r="F35" s="5"/>
      <c r="G35" s="5"/>
      <c r="H35" s="5"/>
      <c r="I35" s="5"/>
      <c r="J35" s="5"/>
    </row>
    <row r="36" spans="1:10">
      <c r="A36" s="9"/>
      <c r="B36" s="6"/>
      <c r="C36" s="4">
        <f t="shared" si="2"/>
        <v>0</v>
      </c>
      <c r="D36" s="5"/>
      <c r="E36" s="5"/>
      <c r="F36" s="5"/>
      <c r="G36" s="5"/>
      <c r="H36" s="5"/>
      <c r="I36" s="5"/>
      <c r="J36" s="5"/>
    </row>
    <row r="37" spans="1:10">
      <c r="A37" s="9"/>
      <c r="B37" s="6"/>
      <c r="C37" s="4">
        <f t="shared" si="2"/>
        <v>0</v>
      </c>
      <c r="D37" s="5"/>
      <c r="E37" s="5"/>
      <c r="F37" s="5"/>
      <c r="G37" s="5"/>
      <c r="H37" s="5"/>
      <c r="I37" s="5"/>
      <c r="J37" s="5"/>
    </row>
    <row r="38" spans="1:10">
      <c r="A38" s="9"/>
      <c r="B38" s="6"/>
      <c r="C38" s="4">
        <f t="shared" si="2"/>
        <v>0</v>
      </c>
      <c r="D38" s="5"/>
      <c r="E38" s="5"/>
      <c r="F38" s="5"/>
      <c r="G38" s="5"/>
      <c r="H38" s="5"/>
      <c r="I38" s="5"/>
      <c r="J38" s="5"/>
    </row>
    <row r="39" spans="1:10">
      <c r="A39" s="9"/>
      <c r="B39" s="6"/>
      <c r="C39" s="4">
        <f t="shared" si="2"/>
        <v>0</v>
      </c>
      <c r="D39" s="5"/>
      <c r="E39" s="5"/>
      <c r="F39" s="5"/>
      <c r="G39" s="5"/>
      <c r="H39" s="5"/>
      <c r="I39" s="5"/>
      <c r="J39" s="5"/>
    </row>
    <row r="40" spans="1:10">
      <c r="A40" s="9"/>
      <c r="B40" s="6"/>
      <c r="C40" s="4">
        <f t="shared" si="2"/>
        <v>0</v>
      </c>
      <c r="D40" s="5"/>
      <c r="E40" s="5"/>
      <c r="F40" s="5"/>
      <c r="G40" s="5"/>
      <c r="H40" s="5"/>
      <c r="I40" s="5"/>
      <c r="J40" s="5"/>
    </row>
    <row r="41" spans="1:10">
      <c r="A41" s="9"/>
      <c r="B41" s="6"/>
      <c r="C41" s="4">
        <f t="shared" si="2"/>
        <v>0</v>
      </c>
      <c r="D41" s="5"/>
      <c r="E41" s="5"/>
      <c r="F41" s="5"/>
      <c r="G41" s="5"/>
      <c r="H41" s="5"/>
      <c r="I41" s="5"/>
      <c r="J41" s="5"/>
    </row>
    <row r="42" spans="1:10">
      <c r="A42" s="9"/>
      <c r="B42" s="6"/>
      <c r="C42" s="4">
        <f t="shared" si="2"/>
        <v>0</v>
      </c>
      <c r="D42" s="5"/>
      <c r="E42" s="5"/>
      <c r="F42" s="5"/>
      <c r="G42" s="5"/>
      <c r="H42" s="5"/>
      <c r="I42" s="5"/>
      <c r="J42" s="5"/>
    </row>
    <row r="43" spans="1:10">
      <c r="A43" s="9"/>
      <c r="B43" s="6"/>
      <c r="C43" s="4">
        <f t="shared" si="2"/>
        <v>0</v>
      </c>
      <c r="D43" s="5"/>
      <c r="E43" s="5"/>
      <c r="F43" s="5"/>
      <c r="G43" s="5"/>
      <c r="H43" s="5"/>
      <c r="I43" s="5"/>
      <c r="J43" s="5"/>
    </row>
    <row r="44" spans="1:10">
      <c r="A44" s="9"/>
      <c r="B44" s="6"/>
      <c r="C44" s="4">
        <f t="shared" si="2"/>
        <v>0</v>
      </c>
      <c r="D44" s="5"/>
      <c r="E44" s="5"/>
      <c r="F44" s="5"/>
      <c r="G44" s="5"/>
      <c r="H44" s="5"/>
      <c r="I44" s="5"/>
      <c r="J44" s="5"/>
    </row>
    <row r="45" spans="1:10">
      <c r="A45" s="9"/>
      <c r="B45" s="6"/>
      <c r="C45" s="4">
        <f t="shared" si="2"/>
        <v>0</v>
      </c>
      <c r="D45" s="5"/>
      <c r="E45" s="5"/>
      <c r="F45" s="5"/>
      <c r="G45" s="5"/>
      <c r="H45" s="5"/>
      <c r="I45" s="5"/>
      <c r="J45" s="5"/>
    </row>
    <row r="46" spans="1:10">
      <c r="A46" s="9"/>
      <c r="B46" s="6"/>
      <c r="C46" s="4">
        <f t="shared" si="2"/>
        <v>0</v>
      </c>
      <c r="D46" s="5"/>
      <c r="E46" s="5"/>
      <c r="F46" s="5"/>
      <c r="G46" s="5"/>
      <c r="H46" s="5"/>
      <c r="I46" s="5"/>
      <c r="J46" s="5"/>
    </row>
    <row r="47" spans="1:10">
      <c r="A47" s="9"/>
      <c r="B47" s="6"/>
      <c r="C47" s="4">
        <f t="shared" si="2"/>
        <v>0</v>
      </c>
      <c r="D47" s="5"/>
      <c r="E47" s="5"/>
      <c r="F47" s="5"/>
      <c r="G47" s="5"/>
      <c r="H47" s="5"/>
      <c r="I47" s="5"/>
      <c r="J47" s="5"/>
    </row>
    <row r="48" spans="1:10">
      <c r="C48" s="2"/>
    </row>
  </sheetData>
  <sheetProtection sheet="1" objects="1" scenarios="1"/>
  <mergeCells count="3">
    <mergeCell ref="A4:C4"/>
    <mergeCell ref="A5:C5"/>
    <mergeCell ref="A6:C6"/>
  </mergeCells>
  <conditionalFormatting sqref="D8:J47 A8:B47">
    <cfRule type="cellIs" priority="1" operator="lessThan">
      <formula>0</formula>
    </cfRule>
    <cfRule type="cellIs" dxfId="3" priority="2" operator="lessThan">
      <formula>0</formula>
    </cfRule>
  </conditionalFormatting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>
      <selection activeCell="A17" sqref="A17:A20"/>
    </sheetView>
  </sheetViews>
  <sheetFormatPr defaultRowHeight="15"/>
  <cols>
    <col min="1" max="1" width="16" style="1" customWidth="1"/>
    <col min="2" max="2" width="10.140625" style="1" customWidth="1"/>
    <col min="3" max="3" width="10.85546875" style="1" customWidth="1"/>
    <col min="4" max="4" width="12.5703125" style="1" customWidth="1"/>
    <col min="5" max="5" width="11" style="1" customWidth="1"/>
    <col min="6" max="7" width="16" style="1" customWidth="1"/>
    <col min="8" max="8" width="15.140625" style="1" customWidth="1"/>
    <col min="9" max="9" width="16" style="1" customWidth="1"/>
    <col min="10" max="10" width="15.140625" style="1" customWidth="1"/>
    <col min="11" max="12" width="16" style="1" customWidth="1"/>
    <col min="13" max="16384" width="9.140625" style="1"/>
  </cols>
  <sheetData>
    <row r="1" spans="1:12" s="11" customFormat="1">
      <c r="A1" s="11" t="str">
        <f>'Lab 2 Workplan'!A1</f>
        <v xml:space="preserve">Student Name: </v>
      </c>
      <c r="B1" s="11" t="str">
        <f>'Lab 2 Workplan'!B1</f>
        <v>John Smith</v>
      </c>
    </row>
    <row r="2" spans="1:12" s="11" customFormat="1">
      <c r="A2" s="11" t="s">
        <v>56</v>
      </c>
    </row>
    <row r="3" spans="1:12" s="8" customFormat="1" ht="30">
      <c r="A3" s="10" t="s">
        <v>26</v>
      </c>
      <c r="B3" s="10" t="s">
        <v>27</v>
      </c>
      <c r="C3" s="10" t="s">
        <v>28</v>
      </c>
      <c r="D3" s="10" t="s">
        <v>29</v>
      </c>
      <c r="E3" s="10" t="s">
        <v>35</v>
      </c>
      <c r="F3" s="10" t="s">
        <v>5</v>
      </c>
      <c r="G3" s="10" t="s">
        <v>6</v>
      </c>
      <c r="H3" s="10" t="s">
        <v>30</v>
      </c>
      <c r="I3" s="10" t="s">
        <v>31</v>
      </c>
      <c r="J3" s="10" t="s">
        <v>32</v>
      </c>
      <c r="K3" s="10" t="s">
        <v>33</v>
      </c>
      <c r="L3" s="10" t="s">
        <v>34</v>
      </c>
    </row>
    <row r="4" spans="1:12" s="8" customFormat="1">
      <c r="F4" s="8">
        <f>SUMIF(F5:F44,"1",$E5:$E44)</f>
        <v>46.999999999999943</v>
      </c>
      <c r="G4" s="8">
        <f t="shared" ref="G4:L4" si="0">SUMIF(G5:G44,"1",$E5:$E44)</f>
        <v>45.000000000000107</v>
      </c>
      <c r="H4" s="8">
        <f t="shared" si="0"/>
        <v>43.999999999999943</v>
      </c>
      <c r="I4" s="8">
        <f t="shared" si="0"/>
        <v>55.99999999999995</v>
      </c>
      <c r="J4" s="8">
        <f t="shared" si="0"/>
        <v>45.000000000000107</v>
      </c>
      <c r="K4" s="8">
        <f t="shared" si="0"/>
        <v>43.999999999999943</v>
      </c>
      <c r="L4" s="8">
        <f t="shared" si="0"/>
        <v>6.0000000000001235</v>
      </c>
    </row>
    <row r="5" spans="1:12">
      <c r="A5" s="9">
        <v>39814</v>
      </c>
      <c r="B5" s="6">
        <v>0.5</v>
      </c>
      <c r="C5" s="6">
        <v>0.54166666666666663</v>
      </c>
      <c r="D5" s="6">
        <v>9.0277777777777787E-3</v>
      </c>
      <c r="E5" s="4">
        <f>(C5-B5-D5)*24*60</f>
        <v>46.999999999999943</v>
      </c>
      <c r="F5" s="5">
        <v>1</v>
      </c>
      <c r="G5" s="5"/>
      <c r="H5" s="5"/>
      <c r="I5" s="5"/>
      <c r="J5" s="5"/>
      <c r="K5" s="5"/>
      <c r="L5" s="5"/>
    </row>
    <row r="6" spans="1:12">
      <c r="A6" s="9">
        <v>39814</v>
      </c>
      <c r="B6" s="6">
        <v>0.54166666666666663</v>
      </c>
      <c r="C6" s="6">
        <v>0.58333333333333337</v>
      </c>
      <c r="D6" s="6">
        <v>1.0416666666666666E-2</v>
      </c>
      <c r="E6" s="4">
        <f t="shared" ref="E6:E44" si="1">(C6-B6-D6)*24*60</f>
        <v>45.000000000000107</v>
      </c>
      <c r="F6" s="5"/>
      <c r="G6" s="5">
        <v>1</v>
      </c>
      <c r="H6" s="5"/>
      <c r="I6" s="5"/>
      <c r="J6" s="5"/>
      <c r="K6" s="5"/>
      <c r="L6" s="5"/>
    </row>
    <row r="7" spans="1:12">
      <c r="A7" s="9">
        <v>39814</v>
      </c>
      <c r="B7" s="6">
        <v>0.58333333333333337</v>
      </c>
      <c r="C7" s="6">
        <v>0.625</v>
      </c>
      <c r="D7" s="6">
        <v>1.1111111111111112E-2</v>
      </c>
      <c r="E7" s="4">
        <f t="shared" si="1"/>
        <v>43.999999999999943</v>
      </c>
      <c r="F7" s="5"/>
      <c r="G7" s="5"/>
      <c r="H7" s="5">
        <v>1</v>
      </c>
      <c r="I7" s="5"/>
      <c r="J7" s="5"/>
      <c r="K7" s="5"/>
      <c r="L7" s="5"/>
    </row>
    <row r="8" spans="1:12">
      <c r="A8" s="9">
        <v>39814</v>
      </c>
      <c r="B8" s="6">
        <v>0.625</v>
      </c>
      <c r="C8" s="6">
        <v>0.66666666666666663</v>
      </c>
      <c r="D8" s="6">
        <v>2.7777777777777779E-3</v>
      </c>
      <c r="E8" s="4">
        <f t="shared" si="1"/>
        <v>55.99999999999995</v>
      </c>
      <c r="F8" s="5"/>
      <c r="G8" s="5"/>
      <c r="H8" s="5"/>
      <c r="I8" s="5">
        <v>1</v>
      </c>
      <c r="J8" s="5"/>
      <c r="K8" s="5"/>
      <c r="L8" s="5"/>
    </row>
    <row r="9" spans="1:12">
      <c r="A9" s="9">
        <v>39814</v>
      </c>
      <c r="B9" s="6">
        <v>0.66666666666666663</v>
      </c>
      <c r="C9" s="6">
        <v>0.70833333333333337</v>
      </c>
      <c r="D9" s="6">
        <v>1.0416666666666666E-2</v>
      </c>
      <c r="E9" s="4">
        <f t="shared" si="1"/>
        <v>45.000000000000107</v>
      </c>
      <c r="F9" s="5"/>
      <c r="G9" s="5"/>
      <c r="H9" s="5"/>
      <c r="I9" s="5"/>
      <c r="J9" s="5">
        <v>1</v>
      </c>
      <c r="K9" s="5"/>
      <c r="L9" s="5"/>
    </row>
    <row r="10" spans="1:12">
      <c r="A10" s="9">
        <v>39814</v>
      </c>
      <c r="B10" s="6">
        <v>0.75</v>
      </c>
      <c r="C10" s="6">
        <v>0.79166666666666663</v>
      </c>
      <c r="D10" s="6">
        <v>1.1111111111111112E-2</v>
      </c>
      <c r="E10" s="4">
        <f t="shared" si="1"/>
        <v>43.999999999999943</v>
      </c>
      <c r="F10" s="5"/>
      <c r="G10" s="5"/>
      <c r="H10" s="5"/>
      <c r="I10" s="5"/>
      <c r="J10" s="5"/>
      <c r="K10" s="5">
        <v>1</v>
      </c>
      <c r="L10" s="5"/>
    </row>
    <row r="11" spans="1:12">
      <c r="A11" s="9">
        <v>39814</v>
      </c>
      <c r="B11" s="6">
        <v>0.79166666666666663</v>
      </c>
      <c r="C11" s="6">
        <v>0.79861111111111116</v>
      </c>
      <c r="D11" s="6">
        <v>2.7777777777777779E-3</v>
      </c>
      <c r="E11" s="4">
        <f t="shared" si="1"/>
        <v>6.0000000000001235</v>
      </c>
      <c r="F11" s="5"/>
      <c r="G11" s="5"/>
      <c r="H11" s="5"/>
      <c r="I11" s="5"/>
      <c r="J11" s="5"/>
      <c r="K11" s="5"/>
      <c r="L11" s="5">
        <v>1</v>
      </c>
    </row>
    <row r="12" spans="1:12">
      <c r="A12" s="9"/>
      <c r="B12" s="6"/>
      <c r="C12" s="6"/>
      <c r="D12" s="6"/>
      <c r="E12" s="4">
        <f t="shared" si="1"/>
        <v>0</v>
      </c>
      <c r="F12" s="5"/>
      <c r="G12" s="5"/>
      <c r="H12" s="5"/>
      <c r="I12" s="5"/>
      <c r="J12" s="5"/>
      <c r="K12" s="5"/>
      <c r="L12" s="5"/>
    </row>
    <row r="13" spans="1:12">
      <c r="A13" s="9"/>
      <c r="B13" s="6"/>
      <c r="C13" s="6"/>
      <c r="D13" s="6"/>
      <c r="E13" s="4">
        <f t="shared" si="1"/>
        <v>0</v>
      </c>
      <c r="F13" s="5"/>
      <c r="G13" s="5"/>
      <c r="H13" s="5"/>
      <c r="I13" s="5"/>
      <c r="J13" s="5"/>
      <c r="K13" s="5"/>
      <c r="L13" s="5"/>
    </row>
    <row r="14" spans="1:12">
      <c r="A14" s="9"/>
      <c r="B14" s="6"/>
      <c r="C14" s="6"/>
      <c r="D14" s="6"/>
      <c r="E14" s="4">
        <f t="shared" si="1"/>
        <v>0</v>
      </c>
      <c r="F14" s="5"/>
      <c r="G14" s="5"/>
      <c r="H14" s="5"/>
      <c r="I14" s="5"/>
      <c r="J14" s="5"/>
      <c r="K14" s="5"/>
      <c r="L14" s="5"/>
    </row>
    <row r="15" spans="1:12">
      <c r="A15" s="9"/>
      <c r="B15" s="6"/>
      <c r="C15" s="6"/>
      <c r="D15" s="6"/>
      <c r="E15" s="4">
        <f t="shared" si="1"/>
        <v>0</v>
      </c>
      <c r="F15" s="5"/>
      <c r="G15" s="5"/>
      <c r="H15" s="5"/>
      <c r="I15" s="5"/>
      <c r="J15" s="5"/>
      <c r="K15" s="5"/>
      <c r="L15" s="5"/>
    </row>
    <row r="16" spans="1:12">
      <c r="A16" s="9"/>
      <c r="B16" s="6"/>
      <c r="C16" s="6"/>
      <c r="D16" s="6"/>
      <c r="E16" s="4">
        <f t="shared" si="1"/>
        <v>0</v>
      </c>
      <c r="F16" s="5"/>
      <c r="G16" s="5"/>
      <c r="H16" s="5"/>
      <c r="I16" s="5"/>
      <c r="J16" s="5"/>
      <c r="K16" s="5"/>
      <c r="L16" s="5"/>
    </row>
    <row r="17" spans="1:12">
      <c r="A17" s="9"/>
      <c r="B17" s="6"/>
      <c r="C17" s="6"/>
      <c r="D17" s="6"/>
      <c r="E17" s="4">
        <f t="shared" si="1"/>
        <v>0</v>
      </c>
      <c r="F17" s="5"/>
      <c r="G17" s="5"/>
      <c r="H17" s="5"/>
      <c r="I17" s="5"/>
      <c r="J17" s="5"/>
      <c r="K17" s="5"/>
      <c r="L17" s="5"/>
    </row>
    <row r="18" spans="1:12">
      <c r="A18" s="9"/>
      <c r="B18" s="6"/>
      <c r="C18" s="6"/>
      <c r="D18" s="6"/>
      <c r="E18" s="4">
        <f t="shared" si="1"/>
        <v>0</v>
      </c>
      <c r="F18" s="5"/>
      <c r="G18" s="5"/>
      <c r="H18" s="5"/>
      <c r="I18" s="5"/>
      <c r="J18" s="5"/>
      <c r="K18" s="5"/>
      <c r="L18" s="5"/>
    </row>
    <row r="19" spans="1:12">
      <c r="A19" s="9"/>
      <c r="B19" s="6"/>
      <c r="C19" s="6"/>
      <c r="D19" s="6"/>
      <c r="E19" s="4">
        <f t="shared" si="1"/>
        <v>0</v>
      </c>
      <c r="F19" s="5"/>
      <c r="G19" s="5"/>
      <c r="H19" s="5"/>
      <c r="I19" s="5"/>
      <c r="J19" s="5"/>
      <c r="K19" s="5"/>
      <c r="L19" s="5"/>
    </row>
    <row r="20" spans="1:12">
      <c r="A20" s="9"/>
      <c r="B20" s="6"/>
      <c r="C20" s="6"/>
      <c r="D20" s="6"/>
      <c r="E20" s="4">
        <f t="shared" si="1"/>
        <v>0</v>
      </c>
      <c r="F20" s="5"/>
      <c r="G20" s="5"/>
      <c r="H20" s="5"/>
      <c r="I20" s="5"/>
      <c r="J20" s="5"/>
      <c r="K20" s="5"/>
      <c r="L20" s="5"/>
    </row>
    <row r="21" spans="1:12">
      <c r="A21" s="9"/>
      <c r="B21" s="6"/>
      <c r="C21" s="6"/>
      <c r="D21" s="6"/>
      <c r="E21" s="4">
        <f t="shared" si="1"/>
        <v>0</v>
      </c>
      <c r="F21" s="5"/>
      <c r="G21" s="5"/>
      <c r="H21" s="5"/>
      <c r="I21" s="5"/>
      <c r="J21" s="5"/>
      <c r="K21" s="5"/>
      <c r="L21" s="5"/>
    </row>
    <row r="22" spans="1:12">
      <c r="A22" s="9"/>
      <c r="B22" s="6"/>
      <c r="C22" s="6"/>
      <c r="D22" s="6"/>
      <c r="E22" s="4">
        <f t="shared" si="1"/>
        <v>0</v>
      </c>
      <c r="F22" s="5"/>
      <c r="G22" s="5"/>
      <c r="H22" s="5"/>
      <c r="I22" s="5"/>
      <c r="J22" s="5"/>
      <c r="K22" s="5"/>
      <c r="L22" s="5"/>
    </row>
    <row r="23" spans="1:12">
      <c r="A23" s="9"/>
      <c r="B23" s="6"/>
      <c r="C23" s="6"/>
      <c r="D23" s="6"/>
      <c r="E23" s="4">
        <f t="shared" si="1"/>
        <v>0</v>
      </c>
      <c r="F23" s="5"/>
      <c r="G23" s="5"/>
      <c r="H23" s="5"/>
      <c r="I23" s="5"/>
      <c r="J23" s="5"/>
      <c r="K23" s="5"/>
      <c r="L23" s="5"/>
    </row>
    <row r="24" spans="1:12">
      <c r="A24" s="9"/>
      <c r="B24" s="6"/>
      <c r="C24" s="6"/>
      <c r="D24" s="6"/>
      <c r="E24" s="4">
        <f t="shared" si="1"/>
        <v>0</v>
      </c>
      <c r="F24" s="5"/>
      <c r="G24" s="5"/>
      <c r="H24" s="5"/>
      <c r="I24" s="5"/>
      <c r="J24" s="5"/>
      <c r="K24" s="5"/>
      <c r="L24" s="5"/>
    </row>
    <row r="25" spans="1:12">
      <c r="A25" s="9"/>
      <c r="B25" s="6"/>
      <c r="C25" s="6"/>
      <c r="D25" s="6"/>
      <c r="E25" s="4">
        <f t="shared" si="1"/>
        <v>0</v>
      </c>
      <c r="F25" s="5"/>
      <c r="G25" s="5"/>
      <c r="H25" s="5"/>
      <c r="I25" s="5"/>
      <c r="J25" s="5"/>
      <c r="K25" s="5"/>
      <c r="L25" s="5"/>
    </row>
    <row r="26" spans="1:12">
      <c r="A26" s="9"/>
      <c r="B26" s="6"/>
      <c r="C26" s="6"/>
      <c r="D26" s="6"/>
      <c r="E26" s="4">
        <f t="shared" si="1"/>
        <v>0</v>
      </c>
      <c r="F26" s="5"/>
      <c r="G26" s="5"/>
      <c r="H26" s="5"/>
      <c r="I26" s="5"/>
      <c r="J26" s="5"/>
      <c r="K26" s="5"/>
      <c r="L26" s="5"/>
    </row>
    <row r="27" spans="1:12">
      <c r="A27" s="9"/>
      <c r="B27" s="6"/>
      <c r="C27" s="6"/>
      <c r="D27" s="6"/>
      <c r="E27" s="4">
        <f t="shared" si="1"/>
        <v>0</v>
      </c>
      <c r="F27" s="5"/>
      <c r="G27" s="5"/>
      <c r="H27" s="5"/>
      <c r="I27" s="5"/>
      <c r="J27" s="5"/>
      <c r="K27" s="5"/>
      <c r="L27" s="5"/>
    </row>
    <row r="28" spans="1:12">
      <c r="A28" s="9"/>
      <c r="B28" s="6"/>
      <c r="C28" s="6"/>
      <c r="D28" s="6"/>
      <c r="E28" s="4">
        <f t="shared" si="1"/>
        <v>0</v>
      </c>
      <c r="F28" s="5"/>
      <c r="G28" s="5"/>
      <c r="H28" s="5"/>
      <c r="I28" s="5"/>
      <c r="J28" s="5"/>
      <c r="K28" s="5"/>
      <c r="L28" s="5"/>
    </row>
    <row r="29" spans="1:12">
      <c r="A29" s="9"/>
      <c r="B29" s="6"/>
      <c r="C29" s="6"/>
      <c r="D29" s="6"/>
      <c r="E29" s="4">
        <f t="shared" si="1"/>
        <v>0</v>
      </c>
      <c r="F29" s="5"/>
      <c r="G29" s="5"/>
      <c r="H29" s="5"/>
      <c r="I29" s="5"/>
      <c r="J29" s="5"/>
      <c r="K29" s="5"/>
      <c r="L29" s="5"/>
    </row>
    <row r="30" spans="1:12">
      <c r="A30" s="9"/>
      <c r="B30" s="6"/>
      <c r="C30" s="6"/>
      <c r="D30" s="6"/>
      <c r="E30" s="4">
        <f t="shared" si="1"/>
        <v>0</v>
      </c>
      <c r="F30" s="5"/>
      <c r="G30" s="5"/>
      <c r="H30" s="5"/>
      <c r="I30" s="5"/>
      <c r="J30" s="5"/>
      <c r="K30" s="5"/>
      <c r="L30" s="5"/>
    </row>
    <row r="31" spans="1:12">
      <c r="A31" s="9"/>
      <c r="B31" s="6"/>
      <c r="C31" s="6"/>
      <c r="D31" s="6"/>
      <c r="E31" s="4">
        <f t="shared" si="1"/>
        <v>0</v>
      </c>
      <c r="F31" s="5"/>
      <c r="G31" s="5"/>
      <c r="H31" s="5"/>
      <c r="I31" s="5"/>
      <c r="J31" s="5"/>
      <c r="K31" s="5"/>
      <c r="L31" s="5"/>
    </row>
    <row r="32" spans="1:12">
      <c r="A32" s="9"/>
      <c r="B32" s="6"/>
      <c r="C32" s="6"/>
      <c r="D32" s="6"/>
      <c r="E32" s="4">
        <f t="shared" si="1"/>
        <v>0</v>
      </c>
      <c r="F32" s="5"/>
      <c r="G32" s="5"/>
      <c r="H32" s="5"/>
      <c r="I32" s="5"/>
      <c r="J32" s="5"/>
      <c r="K32" s="5"/>
      <c r="L32" s="5"/>
    </row>
    <row r="33" spans="1:12">
      <c r="A33" s="9"/>
      <c r="B33" s="6"/>
      <c r="C33" s="6"/>
      <c r="D33" s="6"/>
      <c r="E33" s="4">
        <f t="shared" si="1"/>
        <v>0</v>
      </c>
      <c r="F33" s="5"/>
      <c r="G33" s="5"/>
      <c r="H33" s="5"/>
      <c r="I33" s="5"/>
      <c r="J33" s="5"/>
      <c r="K33" s="5"/>
      <c r="L33" s="5"/>
    </row>
    <row r="34" spans="1:12">
      <c r="A34" s="9"/>
      <c r="B34" s="6"/>
      <c r="C34" s="6"/>
      <c r="D34" s="6"/>
      <c r="E34" s="4">
        <f t="shared" si="1"/>
        <v>0</v>
      </c>
      <c r="F34" s="5"/>
      <c r="G34" s="5"/>
      <c r="H34" s="5"/>
      <c r="I34" s="5"/>
      <c r="J34" s="5"/>
      <c r="K34" s="5"/>
      <c r="L34" s="5"/>
    </row>
    <row r="35" spans="1:12">
      <c r="A35" s="9"/>
      <c r="B35" s="6"/>
      <c r="C35" s="6"/>
      <c r="D35" s="6"/>
      <c r="E35" s="4">
        <f t="shared" si="1"/>
        <v>0</v>
      </c>
      <c r="F35" s="5"/>
      <c r="G35" s="5"/>
      <c r="H35" s="5"/>
      <c r="I35" s="5"/>
      <c r="J35" s="5"/>
      <c r="K35" s="5"/>
      <c r="L35" s="5"/>
    </row>
    <row r="36" spans="1:12">
      <c r="A36" s="9"/>
      <c r="B36" s="6"/>
      <c r="C36" s="6"/>
      <c r="D36" s="6"/>
      <c r="E36" s="4">
        <f t="shared" si="1"/>
        <v>0</v>
      </c>
      <c r="F36" s="5"/>
      <c r="G36" s="5"/>
      <c r="H36" s="5"/>
      <c r="I36" s="5"/>
      <c r="J36" s="5"/>
      <c r="K36" s="5"/>
      <c r="L36" s="5"/>
    </row>
    <row r="37" spans="1:12">
      <c r="A37" s="9"/>
      <c r="B37" s="6"/>
      <c r="C37" s="6"/>
      <c r="D37" s="6"/>
      <c r="E37" s="4">
        <f t="shared" si="1"/>
        <v>0</v>
      </c>
      <c r="F37" s="5"/>
      <c r="G37" s="5"/>
      <c r="H37" s="5"/>
      <c r="I37" s="5"/>
      <c r="J37" s="5"/>
      <c r="K37" s="5"/>
      <c r="L37" s="5"/>
    </row>
    <row r="38" spans="1:12">
      <c r="A38" s="9"/>
      <c r="B38" s="6"/>
      <c r="C38" s="6"/>
      <c r="D38" s="6"/>
      <c r="E38" s="4">
        <f t="shared" si="1"/>
        <v>0</v>
      </c>
      <c r="F38" s="5"/>
      <c r="G38" s="5"/>
      <c r="H38" s="5"/>
      <c r="I38" s="5"/>
      <c r="J38" s="5"/>
      <c r="K38" s="5"/>
      <c r="L38" s="5"/>
    </row>
    <row r="39" spans="1:12">
      <c r="A39" s="9"/>
      <c r="B39" s="6"/>
      <c r="C39" s="6"/>
      <c r="D39" s="6"/>
      <c r="E39" s="4">
        <f t="shared" si="1"/>
        <v>0</v>
      </c>
      <c r="F39" s="5"/>
      <c r="G39" s="5"/>
      <c r="H39" s="5"/>
      <c r="I39" s="5"/>
      <c r="J39" s="5"/>
      <c r="K39" s="5"/>
      <c r="L39" s="5"/>
    </row>
    <row r="40" spans="1:12">
      <c r="A40" s="9"/>
      <c r="B40" s="6"/>
      <c r="C40" s="6"/>
      <c r="D40" s="6"/>
      <c r="E40" s="4">
        <f t="shared" si="1"/>
        <v>0</v>
      </c>
      <c r="F40" s="5"/>
      <c r="G40" s="5"/>
      <c r="H40" s="5"/>
      <c r="I40" s="5"/>
      <c r="J40" s="5"/>
      <c r="K40" s="5"/>
      <c r="L40" s="5"/>
    </row>
    <row r="41" spans="1:12">
      <c r="A41" s="9"/>
      <c r="B41" s="6"/>
      <c r="C41" s="6"/>
      <c r="D41" s="6"/>
      <c r="E41" s="4">
        <f t="shared" si="1"/>
        <v>0</v>
      </c>
      <c r="F41" s="5"/>
      <c r="G41" s="5"/>
      <c r="H41" s="5"/>
      <c r="I41" s="5"/>
      <c r="J41" s="5"/>
      <c r="K41" s="5"/>
      <c r="L41" s="5"/>
    </row>
    <row r="42" spans="1:12">
      <c r="A42" s="9"/>
      <c r="B42" s="6"/>
      <c r="C42" s="6"/>
      <c r="D42" s="6"/>
      <c r="E42" s="4">
        <f t="shared" si="1"/>
        <v>0</v>
      </c>
      <c r="F42" s="5"/>
      <c r="G42" s="5"/>
      <c r="H42" s="5"/>
      <c r="I42" s="5"/>
      <c r="J42" s="5"/>
      <c r="K42" s="5"/>
      <c r="L42" s="5"/>
    </row>
    <row r="43" spans="1:12">
      <c r="A43" s="9"/>
      <c r="B43" s="6"/>
      <c r="C43" s="6"/>
      <c r="D43" s="6"/>
      <c r="E43" s="4">
        <f t="shared" si="1"/>
        <v>0</v>
      </c>
      <c r="F43" s="5"/>
      <c r="G43" s="5"/>
      <c r="H43" s="5"/>
      <c r="I43" s="5"/>
      <c r="J43" s="5"/>
      <c r="K43" s="5"/>
      <c r="L43" s="5"/>
    </row>
    <row r="44" spans="1:12">
      <c r="A44" s="9"/>
      <c r="B44" s="6"/>
      <c r="C44" s="6"/>
      <c r="D44" s="6"/>
      <c r="E44" s="4">
        <f t="shared" si="1"/>
        <v>0</v>
      </c>
      <c r="F44" s="5"/>
      <c r="G44" s="5"/>
      <c r="H44" s="5"/>
      <c r="I44" s="5"/>
      <c r="J44" s="5"/>
      <c r="K44" s="5"/>
      <c r="L44" s="5"/>
    </row>
    <row r="45" spans="1:12">
      <c r="E45" s="2"/>
    </row>
  </sheetData>
  <sheetProtection sheet="1" objects="1" scenarios="1"/>
  <conditionalFormatting sqref="F5:L44 A5:D44">
    <cfRule type="cellIs" priority="1" operator="less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7.7109375" style="1" customWidth="1"/>
    <col min="2" max="2" width="7.5703125" style="1" customWidth="1"/>
    <col min="3" max="3" width="10" style="1" customWidth="1"/>
    <col min="4" max="4" width="8" style="1" customWidth="1"/>
    <col min="5" max="5" width="7.42578125" style="1" customWidth="1"/>
    <col min="6" max="7" width="11" style="1" customWidth="1"/>
    <col min="8" max="16384" width="9.140625" style="1"/>
  </cols>
  <sheetData>
    <row r="1" spans="1:7">
      <c r="A1" s="11" t="str">
        <f>'Lab 2 Time Tracking'!A1</f>
        <v xml:space="preserve">Student Name: </v>
      </c>
      <c r="B1" s="11" t="str">
        <f>'Lab 2 Time Tracking'!B1</f>
        <v>John Smith</v>
      </c>
    </row>
    <row r="2" spans="1:7">
      <c r="A2" s="11" t="s">
        <v>57</v>
      </c>
      <c r="B2" s="11"/>
    </row>
    <row r="3" spans="1:7">
      <c r="B3" s="1" t="s">
        <v>1</v>
      </c>
      <c r="E3" s="1" t="s">
        <v>3</v>
      </c>
    </row>
    <row r="4" spans="1:7">
      <c r="A4" s="1" t="s">
        <v>0</v>
      </c>
      <c r="B4" s="1" t="s">
        <v>21</v>
      </c>
      <c r="C4" s="1" t="s">
        <v>22</v>
      </c>
      <c r="D4" s="1" t="s">
        <v>23</v>
      </c>
      <c r="E4" s="1" t="s">
        <v>21</v>
      </c>
      <c r="F4" s="1" t="s">
        <v>22</v>
      </c>
      <c r="G4" s="1" t="s">
        <v>23</v>
      </c>
    </row>
    <row r="5" spans="1:7">
      <c r="A5" s="1" t="s">
        <v>5</v>
      </c>
      <c r="B5" s="4">
        <f>'Lab 2 Time Tracking'!F4</f>
        <v>46.999999999999943</v>
      </c>
      <c r="C5" s="4">
        <f>'Lab 1 Record'!C4*'Lab 2 Record'!$C$16/'Lab 2 Record'!$C$20*60</f>
        <v>41.799999999999955</v>
      </c>
      <c r="D5" s="2">
        <f t="shared" ref="D5:D11" si="0">(C5-B5)/C5</f>
        <v>-0.12440191387559794</v>
      </c>
      <c r="E5" s="5">
        <v>0</v>
      </c>
      <c r="F5" s="4">
        <f>$C$16/'Lab 1 Record'!$B$15*'Lab 1 Record'!E4*'Lab 1 Record'!$D$12</f>
        <v>0</v>
      </c>
      <c r="G5" s="2" t="str">
        <f t="shared" ref="G5:G11" si="1">IF(ISERROR((F5-E5)/F5),"",(F5-E5)/F5)</f>
        <v/>
      </c>
    </row>
    <row r="6" spans="1:7">
      <c r="A6" s="1" t="s">
        <v>6</v>
      </c>
      <c r="B6" s="4">
        <f>'Lab 2 Time Tracking'!G4</f>
        <v>45.000000000000107</v>
      </c>
      <c r="C6" s="4">
        <f>'Lab 1 Record'!C5*'Lab 2 Record'!$C$16/'Lab 2 Record'!$C$20*60</f>
        <v>38.000000000000078</v>
      </c>
      <c r="D6" s="2">
        <f t="shared" si="0"/>
        <v>-0.18421052631578985</v>
      </c>
      <c r="E6" s="5">
        <v>0</v>
      </c>
      <c r="F6" s="4">
        <f>$C$16/'Lab 1 Record'!$B$15*'Lab 1 Record'!E5*'Lab 1 Record'!$D$12</f>
        <v>0</v>
      </c>
      <c r="G6" s="2" t="str">
        <f t="shared" si="1"/>
        <v/>
      </c>
    </row>
    <row r="7" spans="1:7">
      <c r="A7" s="1" t="s">
        <v>7</v>
      </c>
      <c r="B7" s="4">
        <f>'Lab 2 Time Tracking'!H4</f>
        <v>43.999999999999943</v>
      </c>
      <c r="C7" s="4">
        <f>'Lab 1 Record'!C6*'Lab 2 Record'!$C$16/'Lab 2 Record'!$C$20*60</f>
        <v>36.479999999999968</v>
      </c>
      <c r="D7" s="2">
        <f t="shared" si="0"/>
        <v>-0.20614035087719246</v>
      </c>
      <c r="E7" s="5">
        <v>0</v>
      </c>
      <c r="F7" s="4">
        <f>$C$16/'Lab 1 Record'!$B$15*'Lab 1 Record'!E6*'Lab 1 Record'!$D$12</f>
        <v>0</v>
      </c>
      <c r="G7" s="2" t="str">
        <f t="shared" si="1"/>
        <v/>
      </c>
    </row>
    <row r="8" spans="1:7">
      <c r="A8" s="1" t="s">
        <v>8</v>
      </c>
      <c r="B8" s="4">
        <f>'Lab 2 Time Tracking'!I4</f>
        <v>55.99999999999995</v>
      </c>
      <c r="C8" s="4">
        <f>'Lab 1 Record'!C7*'Lab 2 Record'!$C$16/'Lab 2 Record'!$C$20*60</f>
        <v>35.719999999999956</v>
      </c>
      <c r="D8" s="2">
        <f t="shared" si="0"/>
        <v>-0.56774916013437904</v>
      </c>
      <c r="E8" s="5">
        <v>5</v>
      </c>
      <c r="F8" s="4">
        <f>$C$16/'Lab 1 Record'!$B$15*'Lab 1 Record'!E7*'Lab 1 Record'!$D$12</f>
        <v>0</v>
      </c>
      <c r="G8" s="2" t="str">
        <f t="shared" si="1"/>
        <v/>
      </c>
    </row>
    <row r="9" spans="1:7">
      <c r="A9" s="1" t="s">
        <v>9</v>
      </c>
      <c r="B9" s="4">
        <f>'Lab 2 Time Tracking'!J4</f>
        <v>45.000000000000107</v>
      </c>
      <c r="C9" s="4">
        <f>'Lab 1 Record'!C8*'Lab 2 Record'!$C$16/'Lab 2 Record'!$C$20*60</f>
        <v>34.200000000000088</v>
      </c>
      <c r="D9" s="2">
        <f t="shared" si="0"/>
        <v>-0.31578947368421023</v>
      </c>
      <c r="E9" s="5">
        <v>3</v>
      </c>
      <c r="F9" s="4">
        <f>$C$16/'Lab 1 Record'!$B$15*'Lab 1 Record'!E8*'Lab 1 Record'!$D$12</f>
        <v>2.2800000000000002</v>
      </c>
      <c r="G9" s="2">
        <f t="shared" si="1"/>
        <v>-0.3157894736842104</v>
      </c>
    </row>
    <row r="10" spans="1:7">
      <c r="A10" s="1" t="s">
        <v>10</v>
      </c>
      <c r="B10" s="4">
        <f>'Lab 2 Time Tracking'!K4</f>
        <v>43.999999999999943</v>
      </c>
      <c r="C10" s="4">
        <f>'Lab 1 Record'!C9*'Lab 2 Record'!$C$16/'Lab 2 Record'!$C$20*60</f>
        <v>33.439999999999962</v>
      </c>
      <c r="D10" s="2">
        <f t="shared" si="0"/>
        <v>-0.31578947368421029</v>
      </c>
      <c r="E10" s="5">
        <v>8</v>
      </c>
      <c r="F10" s="4">
        <f>$C$16/'Lab 1 Record'!$B$15*'Lab 1 Record'!E9*'Lab 1 Record'!$D$12</f>
        <v>1.5199999999999998</v>
      </c>
      <c r="G10" s="2">
        <f t="shared" si="1"/>
        <v>-4.2631578947368434</v>
      </c>
    </row>
    <row r="11" spans="1:7">
      <c r="A11" s="1" t="s">
        <v>11</v>
      </c>
      <c r="B11" s="4">
        <f>'Lab 2 Time Tracking'!L4</f>
        <v>6.0000000000001235</v>
      </c>
      <c r="C11" s="4">
        <f>'Lab 1 Record'!C10*'Lab 2 Record'!$C$16/'Lab 2 Record'!$C$20*60</f>
        <v>4.5600000000000946</v>
      </c>
      <c r="D11" s="2">
        <f t="shared" si="0"/>
        <v>-0.31578947368421029</v>
      </c>
      <c r="E11" s="5">
        <v>1</v>
      </c>
      <c r="F11" s="4">
        <f>$C$16/'Lab 1 Record'!$B$15*'Lab 1 Record'!E10*'Lab 1 Record'!$D$12</f>
        <v>0.7599999999999999</v>
      </c>
      <c r="G11" s="2">
        <f t="shared" si="1"/>
        <v>-0.31578947368421073</v>
      </c>
    </row>
    <row r="12" spans="1:7">
      <c r="C12" s="3"/>
      <c r="D12" s="2"/>
      <c r="F12" s="3"/>
      <c r="G12" s="2"/>
    </row>
    <row r="13" spans="1:7">
      <c r="A13" s="1" t="s">
        <v>12</v>
      </c>
      <c r="B13" s="4">
        <f>SUM(B5:B11)</f>
        <v>287.00000000000011</v>
      </c>
      <c r="C13" s="4">
        <f>SUM(C5:C11)</f>
        <v>224.2000000000001</v>
      </c>
      <c r="D13" s="2">
        <f>(C13-B13)/C13</f>
        <v>-0.28010704727921493</v>
      </c>
      <c r="E13" s="1">
        <f>SUM(E5:E11)</f>
        <v>17</v>
      </c>
      <c r="F13" s="4">
        <f>SUM(F5:F11)</f>
        <v>4.5599999999999996</v>
      </c>
      <c r="G13" s="2"/>
    </row>
    <row r="15" spans="1:7">
      <c r="B15" s="1" t="s">
        <v>21</v>
      </c>
      <c r="C15" s="1" t="s">
        <v>22</v>
      </c>
      <c r="D15" s="1" t="s">
        <v>23</v>
      </c>
    </row>
    <row r="16" spans="1:7">
      <c r="A16" s="1" t="s">
        <v>13</v>
      </c>
      <c r="B16" s="5">
        <v>205</v>
      </c>
      <c r="C16" s="4">
        <f>'Lab 2 Estimation'!E14</f>
        <v>59.28</v>
      </c>
      <c r="D16" s="2">
        <f>(C16-B16)/C16</f>
        <v>-2.4581646423751686</v>
      </c>
    </row>
    <row r="17" spans="1:4">
      <c r="A17" s="1" t="s">
        <v>14</v>
      </c>
      <c r="B17" s="5">
        <v>25</v>
      </c>
      <c r="C17" s="4">
        <f>'Lab 2 Estimation'!B14+'Lab 2 Estimation'!C14+'Lab 2 Estimation'!D14</f>
        <v>18</v>
      </c>
      <c r="D17" s="2">
        <f>(C17-B17)/C17</f>
        <v>-0.3888888888888889</v>
      </c>
    </row>
    <row r="18" spans="1:4">
      <c r="D18" s="2"/>
    </row>
    <row r="19" spans="1:4">
      <c r="A19" s="1" t="s">
        <v>15</v>
      </c>
      <c r="B19" s="4">
        <f>B16/B17</f>
        <v>8.1999999999999993</v>
      </c>
      <c r="C19" s="4">
        <f>'Lab 1 Record'!B18</f>
        <v>3.12</v>
      </c>
      <c r="D19" s="2">
        <f>(C19-B19)/C19</f>
        <v>-1.628205128205128</v>
      </c>
    </row>
    <row r="20" spans="1:4">
      <c r="A20" s="1" t="s">
        <v>16</v>
      </c>
      <c r="B20" s="4">
        <f>B16/B13*60</f>
        <v>42.85714285714284</v>
      </c>
      <c r="C20" s="4">
        <f>'Lab 1 Record'!B19</f>
        <v>15.86440677966101</v>
      </c>
      <c r="D20" s="2">
        <f>(C20-B20)/C20</f>
        <v>-1.7014652014652014</v>
      </c>
    </row>
    <row r="23" spans="1:4">
      <c r="A23" s="1" t="s">
        <v>17</v>
      </c>
    </row>
    <row r="24" spans="1:4">
      <c r="A24" s="1" t="s">
        <v>18</v>
      </c>
    </row>
    <row r="25" spans="1:4">
      <c r="A25" s="1" t="s">
        <v>19</v>
      </c>
    </row>
    <row r="26" spans="1:4">
      <c r="A26" s="1" t="s">
        <v>24</v>
      </c>
    </row>
  </sheetData>
  <sheetProtection sheet="1" objects="1" scenarios="1"/>
  <conditionalFormatting sqref="E5:E11 B16:B17">
    <cfRule type="cellIs" priority="12" operator="lessThan">
      <formula>0</formula>
    </cfRule>
    <cfRule type="cellIs" dxfId="1" priority="13" operator="lessThan">
      <formula>0</formula>
    </cfRule>
  </conditionalFormatting>
  <conditionalFormatting sqref="E13">
    <cfRule type="expression" dxfId="0" priority="1">
      <formula>#REF!&lt;&gt;$E$13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Lab 1 Time Tracking</vt:lpstr>
      <vt:lpstr>Lab 1 Record</vt:lpstr>
      <vt:lpstr>Lab 2 Estimation</vt:lpstr>
      <vt:lpstr>Lab 2 Workplan</vt:lpstr>
      <vt:lpstr>Lab 2 Time Tracking</vt:lpstr>
      <vt:lpstr>Lab 2 Record</vt:lpstr>
    </vt:vector>
  </TitlesOfParts>
  <Company>Milwaukee 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nw8440</dc:creator>
  <cp:lastModifiedBy>schilling</cp:lastModifiedBy>
  <cp:lastPrinted>2009-02-18T21:35:22Z</cp:lastPrinted>
  <dcterms:created xsi:type="dcterms:W3CDTF">2007-06-06T21:39:32Z</dcterms:created>
  <dcterms:modified xsi:type="dcterms:W3CDTF">2010-02-27T03:12:43Z</dcterms:modified>
</cp:coreProperties>
</file>